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nc\Desktop\2023 Budgets\"/>
    </mc:Choice>
  </mc:AlternateContent>
  <xr:revisionPtr revIDLastSave="0" documentId="13_ncr:1_{90D643B0-97E3-4C4E-BD1B-172ABB576197}" xr6:coauthVersionLast="47" xr6:coauthVersionMax="47" xr10:uidLastSave="{00000000-0000-0000-0000-000000000000}"/>
  <bookViews>
    <workbookView xWindow="-108" yWindow="-108" windowWidth="30936" windowHeight="16896" xr2:uid="{C55F7B3E-DA9F-4798-8B26-99EECD000E97}"/>
  </bookViews>
  <sheets>
    <sheet name="2023 Budget" sheetId="3" r:id="rId1"/>
    <sheet name="Payroll" sheetId="4" r:id="rId2"/>
    <sheet name="Management Summary" sheetId="5" r:id="rId3"/>
    <sheet name="12 Month for Budget PrepSept" sheetId="1" r:id="rId4"/>
    <sheet name="Detail Trial Balance" sheetId="2" r:id="rId5"/>
  </sheets>
  <externalReferences>
    <externalReference r:id="rId6"/>
  </externalReferences>
  <definedNames>
    <definedName name="_xlnm.Print_Titles" localSheetId="3">'12 Month for Budget PrepSept'!$5:$5</definedName>
    <definedName name="_xlnm.Print_Titles" localSheetId="4">'Detail Trial Balance'!$5:$6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3" l="1"/>
  <c r="D41" i="3" s="1"/>
  <c r="C40" i="3"/>
  <c r="D40" i="3" s="1"/>
  <c r="C39" i="3"/>
  <c r="D39" i="3" s="1"/>
  <c r="C38" i="3"/>
  <c r="D38" i="3" s="1"/>
  <c r="C37" i="3"/>
  <c r="D37" i="3" s="1"/>
  <c r="C36" i="3"/>
  <c r="D36" i="3" s="1"/>
  <c r="C35" i="3"/>
  <c r="D35" i="3" s="1"/>
  <c r="C34" i="3"/>
  <c r="D34" i="3" s="1"/>
  <c r="C33" i="3"/>
  <c r="D33" i="3" s="1"/>
  <c r="C32" i="3"/>
  <c r="D32" i="3" s="1"/>
  <c r="C31" i="3"/>
  <c r="C30" i="3"/>
  <c r="D30" i="3" s="1"/>
  <c r="C29" i="3"/>
  <c r="D29" i="3" s="1"/>
  <c r="XBI55" i="3"/>
  <c r="XBJ55" i="3" s="1"/>
  <c r="XAS55" i="3"/>
  <c r="XAT55" i="3" s="1"/>
  <c r="XAC55" i="3"/>
  <c r="XAD55" i="3" s="1"/>
  <c r="WZM55" i="3"/>
  <c r="WZN55" i="3" s="1"/>
  <c r="WYW55" i="3"/>
  <c r="WYX55" i="3" s="1"/>
  <c r="WYG55" i="3"/>
  <c r="WYH55" i="3" s="1"/>
  <c r="WXQ55" i="3"/>
  <c r="WXR55" i="3" s="1"/>
  <c r="WXA55" i="3"/>
  <c r="WXB55" i="3" s="1"/>
  <c r="WWK55" i="3"/>
  <c r="WWL55" i="3" s="1"/>
  <c r="WVU55" i="3"/>
  <c r="WVV55" i="3" s="1"/>
  <c r="WVE55" i="3"/>
  <c r="WVF55" i="3" s="1"/>
  <c r="WUO55" i="3"/>
  <c r="WUP55" i="3" s="1"/>
  <c r="WTY55" i="3"/>
  <c r="WTZ55" i="3" s="1"/>
  <c r="WTI55" i="3"/>
  <c r="WTJ55" i="3" s="1"/>
  <c r="WSS55" i="3"/>
  <c r="WST55" i="3" s="1"/>
  <c r="WSC55" i="3"/>
  <c r="WSD55" i="3" s="1"/>
  <c r="WRM55" i="3"/>
  <c r="WRN55" i="3" s="1"/>
  <c r="WQW55" i="3"/>
  <c r="WQX55" i="3" s="1"/>
  <c r="WQG55" i="3"/>
  <c r="WQH55" i="3" s="1"/>
  <c r="WPQ55" i="3"/>
  <c r="WPR55" i="3" s="1"/>
  <c r="WPA55" i="3"/>
  <c r="WPB55" i="3" s="1"/>
  <c r="WOK55" i="3"/>
  <c r="WOL55" i="3" s="1"/>
  <c r="WNU55" i="3"/>
  <c r="WNV55" i="3" s="1"/>
  <c r="WNE55" i="3"/>
  <c r="WNF55" i="3" s="1"/>
  <c r="WMO55" i="3"/>
  <c r="WMP55" i="3" s="1"/>
  <c r="WLY55" i="3"/>
  <c r="WLZ55" i="3" s="1"/>
  <c r="WLI55" i="3"/>
  <c r="WLJ55" i="3" s="1"/>
  <c r="WKS55" i="3"/>
  <c r="WKT55" i="3" s="1"/>
  <c r="WKC55" i="3"/>
  <c r="WKD55" i="3" s="1"/>
  <c r="WJM55" i="3"/>
  <c r="WJN55" i="3" s="1"/>
  <c r="WIW55" i="3"/>
  <c r="WIX55" i="3" s="1"/>
  <c r="WIG55" i="3"/>
  <c r="WIH55" i="3" s="1"/>
  <c r="WHQ55" i="3"/>
  <c r="WHR55" i="3" s="1"/>
  <c r="WHA55" i="3"/>
  <c r="WHB55" i="3" s="1"/>
  <c r="WGK55" i="3"/>
  <c r="WGL55" i="3" s="1"/>
  <c r="WFU55" i="3"/>
  <c r="WFV55" i="3" s="1"/>
  <c r="WFE55" i="3"/>
  <c r="WFF55" i="3" s="1"/>
  <c r="WEO55" i="3"/>
  <c r="WEP55" i="3" s="1"/>
  <c r="WDY55" i="3"/>
  <c r="WDZ55" i="3" s="1"/>
  <c r="WDI55" i="3"/>
  <c r="WDJ55" i="3" s="1"/>
  <c r="WCS55" i="3"/>
  <c r="WCT55" i="3" s="1"/>
  <c r="WCC55" i="3"/>
  <c r="WCD55" i="3" s="1"/>
  <c r="WBM55" i="3"/>
  <c r="WBN55" i="3" s="1"/>
  <c r="WAW55" i="3"/>
  <c r="WAX55" i="3" s="1"/>
  <c r="WAG55" i="3"/>
  <c r="WAH55" i="3" s="1"/>
  <c r="VZQ55" i="3"/>
  <c r="VZR55" i="3" s="1"/>
  <c r="VZA55" i="3"/>
  <c r="VZB55" i="3" s="1"/>
  <c r="VYK55" i="3"/>
  <c r="VYL55" i="3" s="1"/>
  <c r="VXU55" i="3"/>
  <c r="VXV55" i="3" s="1"/>
  <c r="VXE55" i="3"/>
  <c r="VXF55" i="3" s="1"/>
  <c r="VWO55" i="3"/>
  <c r="VWP55" i="3" s="1"/>
  <c r="VVY55" i="3"/>
  <c r="VVZ55" i="3" s="1"/>
  <c r="VVI55" i="3"/>
  <c r="VVJ55" i="3" s="1"/>
  <c r="VUS55" i="3"/>
  <c r="VUT55" i="3" s="1"/>
  <c r="VUC55" i="3"/>
  <c r="VUD55" i="3" s="1"/>
  <c r="VTM55" i="3"/>
  <c r="VTN55" i="3" s="1"/>
  <c r="VSW55" i="3"/>
  <c r="VSX55" i="3" s="1"/>
  <c r="VSG55" i="3"/>
  <c r="VSH55" i="3" s="1"/>
  <c r="VRQ55" i="3"/>
  <c r="VRR55" i="3" s="1"/>
  <c r="VRA55" i="3"/>
  <c r="VRB55" i="3" s="1"/>
  <c r="VQK55" i="3"/>
  <c r="VQL55" i="3" s="1"/>
  <c r="VPU55" i="3"/>
  <c r="VPV55" i="3" s="1"/>
  <c r="VPE55" i="3"/>
  <c r="VPF55" i="3" s="1"/>
  <c r="VOO55" i="3"/>
  <c r="VOP55" i="3" s="1"/>
  <c r="VNY55" i="3"/>
  <c r="VNZ55" i="3" s="1"/>
  <c r="VNI55" i="3"/>
  <c r="VNJ55" i="3" s="1"/>
  <c r="VMS55" i="3"/>
  <c r="VMT55" i="3" s="1"/>
  <c r="VMC55" i="3"/>
  <c r="VMD55" i="3" s="1"/>
  <c r="VLM55" i="3"/>
  <c r="VLN55" i="3" s="1"/>
  <c r="VKW55" i="3"/>
  <c r="VKX55" i="3" s="1"/>
  <c r="VKG55" i="3"/>
  <c r="VKH55" i="3" s="1"/>
  <c r="VJQ55" i="3"/>
  <c r="VJR55" i="3" s="1"/>
  <c r="VJA55" i="3"/>
  <c r="VJB55" i="3" s="1"/>
  <c r="VIK55" i="3"/>
  <c r="VIL55" i="3" s="1"/>
  <c r="VHU55" i="3"/>
  <c r="VHV55" i="3" s="1"/>
  <c r="VHE55" i="3"/>
  <c r="VHF55" i="3" s="1"/>
  <c r="VGO55" i="3"/>
  <c r="VGP55" i="3" s="1"/>
  <c r="VFY55" i="3"/>
  <c r="VFZ55" i="3" s="1"/>
  <c r="VFI55" i="3"/>
  <c r="VFJ55" i="3" s="1"/>
  <c r="VES55" i="3"/>
  <c r="VET55" i="3" s="1"/>
  <c r="VEC55" i="3"/>
  <c r="VED55" i="3" s="1"/>
  <c r="VDM55" i="3"/>
  <c r="VDN55" i="3" s="1"/>
  <c r="VCW55" i="3"/>
  <c r="VCX55" i="3" s="1"/>
  <c r="VCG55" i="3"/>
  <c r="VCH55" i="3" s="1"/>
  <c r="VBQ55" i="3"/>
  <c r="VBR55" i="3" s="1"/>
  <c r="VBA55" i="3"/>
  <c r="VBB55" i="3" s="1"/>
  <c r="VAK55" i="3"/>
  <c r="VAL55" i="3" s="1"/>
  <c r="UZU55" i="3"/>
  <c r="UZV55" i="3" s="1"/>
  <c r="UZE55" i="3"/>
  <c r="UZF55" i="3" s="1"/>
  <c r="UYO55" i="3"/>
  <c r="UYP55" i="3" s="1"/>
  <c r="UXY55" i="3"/>
  <c r="UXZ55" i="3" s="1"/>
  <c r="UXI55" i="3"/>
  <c r="UXJ55" i="3" s="1"/>
  <c r="UWS55" i="3"/>
  <c r="UWT55" i="3" s="1"/>
  <c r="UWC55" i="3"/>
  <c r="UWD55" i="3" s="1"/>
  <c r="UVM55" i="3"/>
  <c r="UVN55" i="3" s="1"/>
  <c r="UUW55" i="3"/>
  <c r="UUX55" i="3" s="1"/>
  <c r="UUG55" i="3"/>
  <c r="UUH55" i="3" s="1"/>
  <c r="UTQ55" i="3"/>
  <c r="UTR55" i="3" s="1"/>
  <c r="UTA55" i="3"/>
  <c r="UTB55" i="3" s="1"/>
  <c r="USK55" i="3"/>
  <c r="USL55" i="3" s="1"/>
  <c r="URU55" i="3"/>
  <c r="URV55" i="3" s="1"/>
  <c r="URE55" i="3"/>
  <c r="URF55" i="3" s="1"/>
  <c r="UQO55" i="3"/>
  <c r="UQP55" i="3" s="1"/>
  <c r="UPY55" i="3"/>
  <c r="UPZ55" i="3" s="1"/>
  <c r="UPI55" i="3"/>
  <c r="UPJ55" i="3" s="1"/>
  <c r="UOS55" i="3"/>
  <c r="UOT55" i="3" s="1"/>
  <c r="UOC55" i="3"/>
  <c r="UOD55" i="3" s="1"/>
  <c r="UNM55" i="3"/>
  <c r="UNN55" i="3" s="1"/>
  <c r="UMW55" i="3"/>
  <c r="UMX55" i="3" s="1"/>
  <c r="UMG55" i="3"/>
  <c r="UMH55" i="3" s="1"/>
  <c r="ULQ55" i="3"/>
  <c r="ULR55" i="3" s="1"/>
  <c r="ULA55" i="3"/>
  <c r="ULB55" i="3" s="1"/>
  <c r="UKK55" i="3"/>
  <c r="UKL55" i="3" s="1"/>
  <c r="UJU55" i="3"/>
  <c r="UJV55" i="3" s="1"/>
  <c r="UJE55" i="3"/>
  <c r="UJF55" i="3" s="1"/>
  <c r="UIO55" i="3"/>
  <c r="UIP55" i="3" s="1"/>
  <c r="UHY55" i="3"/>
  <c r="UHZ55" i="3" s="1"/>
  <c r="UHI55" i="3"/>
  <c r="UHJ55" i="3" s="1"/>
  <c r="UGS55" i="3"/>
  <c r="UGT55" i="3" s="1"/>
  <c r="UGC55" i="3"/>
  <c r="UGD55" i="3" s="1"/>
  <c r="UFM55" i="3"/>
  <c r="UFN55" i="3" s="1"/>
  <c r="UEW55" i="3"/>
  <c r="UEX55" i="3" s="1"/>
  <c r="UEG55" i="3"/>
  <c r="UEH55" i="3" s="1"/>
  <c r="UDQ55" i="3"/>
  <c r="UDR55" i="3" s="1"/>
  <c r="UDA55" i="3"/>
  <c r="UDB55" i="3" s="1"/>
  <c r="UCK55" i="3"/>
  <c r="UCL55" i="3" s="1"/>
  <c r="UBU55" i="3"/>
  <c r="UBV55" i="3" s="1"/>
  <c r="UBE55" i="3"/>
  <c r="UBF55" i="3" s="1"/>
  <c r="UAO55" i="3"/>
  <c r="UAP55" i="3" s="1"/>
  <c r="TZY55" i="3"/>
  <c r="TZZ55" i="3" s="1"/>
  <c r="TZI55" i="3"/>
  <c r="TZJ55" i="3" s="1"/>
  <c r="TYS55" i="3"/>
  <c r="TYT55" i="3" s="1"/>
  <c r="TYC55" i="3"/>
  <c r="TYD55" i="3" s="1"/>
  <c r="TXM55" i="3"/>
  <c r="TXN55" i="3" s="1"/>
  <c r="TWW55" i="3"/>
  <c r="TWX55" i="3" s="1"/>
  <c r="TWG55" i="3"/>
  <c r="TWH55" i="3" s="1"/>
  <c r="TVQ55" i="3"/>
  <c r="TVR55" i="3" s="1"/>
  <c r="TVA55" i="3"/>
  <c r="TVB55" i="3" s="1"/>
  <c r="TUK55" i="3"/>
  <c r="TUL55" i="3" s="1"/>
  <c r="TTU55" i="3"/>
  <c r="TTV55" i="3" s="1"/>
  <c r="TTE55" i="3"/>
  <c r="TTF55" i="3" s="1"/>
  <c r="TSO55" i="3"/>
  <c r="TSP55" i="3" s="1"/>
  <c r="TRY55" i="3"/>
  <c r="TRZ55" i="3" s="1"/>
  <c r="TRI55" i="3"/>
  <c r="TRJ55" i="3" s="1"/>
  <c r="TQS55" i="3"/>
  <c r="TQT55" i="3" s="1"/>
  <c r="TQC55" i="3"/>
  <c r="TQD55" i="3" s="1"/>
  <c r="TPM55" i="3"/>
  <c r="TPN55" i="3" s="1"/>
  <c r="TOW55" i="3"/>
  <c r="TOX55" i="3" s="1"/>
  <c r="TOG55" i="3"/>
  <c r="TOH55" i="3" s="1"/>
  <c r="TNQ55" i="3"/>
  <c r="TNR55" i="3" s="1"/>
  <c r="TNA55" i="3"/>
  <c r="TNB55" i="3" s="1"/>
  <c r="TMK55" i="3"/>
  <c r="TML55" i="3" s="1"/>
  <c r="TLU55" i="3"/>
  <c r="TLV55" i="3" s="1"/>
  <c r="TLE55" i="3"/>
  <c r="TLF55" i="3" s="1"/>
  <c r="TKO55" i="3"/>
  <c r="TKP55" i="3" s="1"/>
  <c r="TJY55" i="3"/>
  <c r="TJZ55" i="3" s="1"/>
  <c r="TJI55" i="3"/>
  <c r="TJJ55" i="3" s="1"/>
  <c r="TIS55" i="3"/>
  <c r="TIT55" i="3" s="1"/>
  <c r="TIC55" i="3"/>
  <c r="TID55" i="3" s="1"/>
  <c r="THM55" i="3"/>
  <c r="THN55" i="3" s="1"/>
  <c r="TGW55" i="3"/>
  <c r="TGX55" i="3" s="1"/>
  <c r="TGG55" i="3"/>
  <c r="TGH55" i="3" s="1"/>
  <c r="TFQ55" i="3"/>
  <c r="TFR55" i="3" s="1"/>
  <c r="TFA55" i="3"/>
  <c r="TFB55" i="3" s="1"/>
  <c r="TEK55" i="3"/>
  <c r="TEL55" i="3" s="1"/>
  <c r="TDU55" i="3"/>
  <c r="TDV55" i="3" s="1"/>
  <c r="TDE55" i="3"/>
  <c r="TDF55" i="3" s="1"/>
  <c r="TCO55" i="3"/>
  <c r="TCP55" i="3" s="1"/>
  <c r="TBY55" i="3"/>
  <c r="TBZ55" i="3" s="1"/>
  <c r="TBI55" i="3"/>
  <c r="TBJ55" i="3" s="1"/>
  <c r="TAS55" i="3"/>
  <c r="TAT55" i="3" s="1"/>
  <c r="TAC55" i="3"/>
  <c r="TAD55" i="3" s="1"/>
  <c r="SZM55" i="3"/>
  <c r="SZN55" i="3" s="1"/>
  <c r="SYW55" i="3"/>
  <c r="SYX55" i="3" s="1"/>
  <c r="SYG55" i="3"/>
  <c r="SYH55" i="3" s="1"/>
  <c r="SXQ55" i="3"/>
  <c r="SXR55" i="3" s="1"/>
  <c r="SXA55" i="3"/>
  <c r="SXB55" i="3" s="1"/>
  <c r="SWK55" i="3"/>
  <c r="SWL55" i="3" s="1"/>
  <c r="SVU55" i="3"/>
  <c r="SVV55" i="3" s="1"/>
  <c r="SVE55" i="3"/>
  <c r="SVF55" i="3" s="1"/>
  <c r="SUO55" i="3"/>
  <c r="SUP55" i="3" s="1"/>
  <c r="STY55" i="3"/>
  <c r="STZ55" i="3" s="1"/>
  <c r="STI55" i="3"/>
  <c r="STJ55" i="3" s="1"/>
  <c r="SSS55" i="3"/>
  <c r="SST55" i="3" s="1"/>
  <c r="SSC55" i="3"/>
  <c r="SSD55" i="3" s="1"/>
  <c r="SRM55" i="3"/>
  <c r="SRN55" i="3" s="1"/>
  <c r="SQW55" i="3"/>
  <c r="SQX55" i="3" s="1"/>
  <c r="SQG55" i="3"/>
  <c r="SQH55" i="3" s="1"/>
  <c r="SPQ55" i="3"/>
  <c r="SPR55" i="3" s="1"/>
  <c r="SPA55" i="3"/>
  <c r="SPB55" i="3" s="1"/>
  <c r="SOK55" i="3"/>
  <c r="SOL55" i="3" s="1"/>
  <c r="SNU55" i="3"/>
  <c r="SNV55" i="3" s="1"/>
  <c r="SNE55" i="3"/>
  <c r="SNF55" i="3" s="1"/>
  <c r="SMO55" i="3"/>
  <c r="SMP55" i="3" s="1"/>
  <c r="SLY55" i="3"/>
  <c r="SLZ55" i="3" s="1"/>
  <c r="SLI55" i="3"/>
  <c r="SLJ55" i="3" s="1"/>
  <c r="SKS55" i="3"/>
  <c r="SKT55" i="3" s="1"/>
  <c r="SKC55" i="3"/>
  <c r="SKD55" i="3" s="1"/>
  <c r="SJM55" i="3"/>
  <c r="SJN55" i="3" s="1"/>
  <c r="SIW55" i="3"/>
  <c r="SIX55" i="3" s="1"/>
  <c r="SIG55" i="3"/>
  <c r="SIH55" i="3" s="1"/>
  <c r="SHQ55" i="3"/>
  <c r="SHR55" i="3" s="1"/>
  <c r="SHA55" i="3"/>
  <c r="SHB55" i="3" s="1"/>
  <c r="SGK55" i="3"/>
  <c r="SGL55" i="3" s="1"/>
  <c r="SFU55" i="3"/>
  <c r="SFV55" i="3" s="1"/>
  <c r="SFE55" i="3"/>
  <c r="SFF55" i="3" s="1"/>
  <c r="SEO55" i="3"/>
  <c r="SEP55" i="3" s="1"/>
  <c r="SDY55" i="3"/>
  <c r="SDZ55" i="3" s="1"/>
  <c r="SDI55" i="3"/>
  <c r="SDJ55" i="3" s="1"/>
  <c r="SCS55" i="3"/>
  <c r="SCT55" i="3" s="1"/>
  <c r="SCC55" i="3"/>
  <c r="SCD55" i="3" s="1"/>
  <c r="SBM55" i="3"/>
  <c r="SBN55" i="3" s="1"/>
  <c r="SAW55" i="3"/>
  <c r="SAX55" i="3" s="1"/>
  <c r="SAG55" i="3"/>
  <c r="SAH55" i="3" s="1"/>
  <c r="RZQ55" i="3"/>
  <c r="RZR55" i="3" s="1"/>
  <c r="RZA55" i="3"/>
  <c r="RZB55" i="3" s="1"/>
  <c r="RYK55" i="3"/>
  <c r="RYL55" i="3" s="1"/>
  <c r="RXU55" i="3"/>
  <c r="RXV55" i="3" s="1"/>
  <c r="RXE55" i="3"/>
  <c r="RXF55" i="3" s="1"/>
  <c r="RWO55" i="3"/>
  <c r="RWP55" i="3" s="1"/>
  <c r="RVY55" i="3"/>
  <c r="RVZ55" i="3" s="1"/>
  <c r="RVI55" i="3"/>
  <c r="RVJ55" i="3" s="1"/>
  <c r="RUS55" i="3"/>
  <c r="RUT55" i="3" s="1"/>
  <c r="RUC55" i="3"/>
  <c r="RUD55" i="3" s="1"/>
  <c r="RTM55" i="3"/>
  <c r="RTN55" i="3" s="1"/>
  <c r="RSW55" i="3"/>
  <c r="RSX55" i="3" s="1"/>
  <c r="RSG55" i="3"/>
  <c r="RSH55" i="3" s="1"/>
  <c r="RRQ55" i="3"/>
  <c r="RRR55" i="3" s="1"/>
  <c r="RRA55" i="3"/>
  <c r="RRB55" i="3" s="1"/>
  <c r="RQK55" i="3"/>
  <c r="RQL55" i="3" s="1"/>
  <c r="RPU55" i="3"/>
  <c r="RPV55" i="3" s="1"/>
  <c r="RPE55" i="3"/>
  <c r="RPF55" i="3" s="1"/>
  <c r="ROO55" i="3"/>
  <c r="ROP55" i="3" s="1"/>
  <c r="RNY55" i="3"/>
  <c r="RNZ55" i="3" s="1"/>
  <c r="RNI55" i="3"/>
  <c r="RNJ55" i="3" s="1"/>
  <c r="RMS55" i="3"/>
  <c r="RMT55" i="3" s="1"/>
  <c r="RMC55" i="3"/>
  <c r="RMD55" i="3" s="1"/>
  <c r="RLM55" i="3"/>
  <c r="RLN55" i="3" s="1"/>
  <c r="RKW55" i="3"/>
  <c r="RKX55" i="3" s="1"/>
  <c r="RKG55" i="3"/>
  <c r="RKH55" i="3" s="1"/>
  <c r="RJQ55" i="3"/>
  <c r="RJR55" i="3" s="1"/>
  <c r="RJA55" i="3"/>
  <c r="RJB55" i="3" s="1"/>
  <c r="RIK55" i="3"/>
  <c r="RIL55" i="3" s="1"/>
  <c r="RHU55" i="3"/>
  <c r="RHV55" i="3" s="1"/>
  <c r="RHE55" i="3"/>
  <c r="RHF55" i="3" s="1"/>
  <c r="RGO55" i="3"/>
  <c r="RGP55" i="3" s="1"/>
  <c r="RFY55" i="3"/>
  <c r="RFZ55" i="3" s="1"/>
  <c r="RFI55" i="3"/>
  <c r="RFJ55" i="3" s="1"/>
  <c r="RES55" i="3"/>
  <c r="RET55" i="3" s="1"/>
  <c r="REC55" i="3"/>
  <c r="RED55" i="3" s="1"/>
  <c r="RDM55" i="3"/>
  <c r="RDN55" i="3" s="1"/>
  <c r="RCW55" i="3"/>
  <c r="RCX55" i="3" s="1"/>
  <c r="RCG55" i="3"/>
  <c r="RCH55" i="3" s="1"/>
  <c r="RBQ55" i="3"/>
  <c r="RBR55" i="3" s="1"/>
  <c r="RBA55" i="3"/>
  <c r="RBB55" i="3" s="1"/>
  <c r="RAK55" i="3"/>
  <c r="RAL55" i="3" s="1"/>
  <c r="QZU55" i="3"/>
  <c r="QZV55" i="3" s="1"/>
  <c r="QZE55" i="3"/>
  <c r="QZF55" i="3" s="1"/>
  <c r="QYO55" i="3"/>
  <c r="QYP55" i="3" s="1"/>
  <c r="QXY55" i="3"/>
  <c r="QXZ55" i="3" s="1"/>
  <c r="QXI55" i="3"/>
  <c r="QXJ55" i="3" s="1"/>
  <c r="QWS55" i="3"/>
  <c r="QWT55" i="3" s="1"/>
  <c r="QWC55" i="3"/>
  <c r="QWD55" i="3" s="1"/>
  <c r="QVM55" i="3"/>
  <c r="QVN55" i="3" s="1"/>
  <c r="QUW55" i="3"/>
  <c r="QUX55" i="3" s="1"/>
  <c r="QUG55" i="3"/>
  <c r="QUH55" i="3" s="1"/>
  <c r="QTQ55" i="3"/>
  <c r="QTR55" i="3" s="1"/>
  <c r="QTA55" i="3"/>
  <c r="QTB55" i="3" s="1"/>
  <c r="QSK55" i="3"/>
  <c r="QSL55" i="3" s="1"/>
  <c r="QRU55" i="3"/>
  <c r="QRV55" i="3" s="1"/>
  <c r="QRE55" i="3"/>
  <c r="QRF55" i="3" s="1"/>
  <c r="QQO55" i="3"/>
  <c r="QQP55" i="3" s="1"/>
  <c r="QPY55" i="3"/>
  <c r="QPZ55" i="3" s="1"/>
  <c r="QPI55" i="3"/>
  <c r="QPJ55" i="3" s="1"/>
  <c r="QOS55" i="3"/>
  <c r="QOT55" i="3" s="1"/>
  <c r="QOC55" i="3"/>
  <c r="QOD55" i="3" s="1"/>
  <c r="QNM55" i="3"/>
  <c r="QNN55" i="3" s="1"/>
  <c r="QMW55" i="3"/>
  <c r="QMX55" i="3" s="1"/>
  <c r="QMG55" i="3"/>
  <c r="QMH55" i="3" s="1"/>
  <c r="QLQ55" i="3"/>
  <c r="QLR55" i="3" s="1"/>
  <c r="QLA55" i="3"/>
  <c r="QLB55" i="3" s="1"/>
  <c r="QKK55" i="3"/>
  <c r="QKL55" i="3" s="1"/>
  <c r="QJU55" i="3"/>
  <c r="QJV55" i="3" s="1"/>
  <c r="QJE55" i="3"/>
  <c r="QJF55" i="3" s="1"/>
  <c r="QIO55" i="3"/>
  <c r="QIP55" i="3" s="1"/>
  <c r="QHY55" i="3"/>
  <c r="QHZ55" i="3" s="1"/>
  <c r="QHI55" i="3"/>
  <c r="QHJ55" i="3" s="1"/>
  <c r="QGS55" i="3"/>
  <c r="QGT55" i="3" s="1"/>
  <c r="QGC55" i="3"/>
  <c r="QGD55" i="3" s="1"/>
  <c r="QFM55" i="3"/>
  <c r="QFN55" i="3" s="1"/>
  <c r="QEW55" i="3"/>
  <c r="QEX55" i="3" s="1"/>
  <c r="QEG55" i="3"/>
  <c r="QEH55" i="3" s="1"/>
  <c r="QDQ55" i="3"/>
  <c r="QDR55" i="3" s="1"/>
  <c r="QDA55" i="3"/>
  <c r="QDB55" i="3" s="1"/>
  <c r="QCK55" i="3"/>
  <c r="QCL55" i="3" s="1"/>
  <c r="QBU55" i="3"/>
  <c r="QBV55" i="3" s="1"/>
  <c r="QBE55" i="3"/>
  <c r="QBF55" i="3" s="1"/>
  <c r="QAO55" i="3"/>
  <c r="QAP55" i="3" s="1"/>
  <c r="PZY55" i="3"/>
  <c r="PZZ55" i="3" s="1"/>
  <c r="PZI55" i="3"/>
  <c r="PZJ55" i="3" s="1"/>
  <c r="PYS55" i="3"/>
  <c r="PYT55" i="3" s="1"/>
  <c r="PYC55" i="3"/>
  <c r="PYD55" i="3" s="1"/>
  <c r="PXM55" i="3"/>
  <c r="PXN55" i="3" s="1"/>
  <c r="PWW55" i="3"/>
  <c r="PWX55" i="3" s="1"/>
  <c r="PWG55" i="3"/>
  <c r="PWH55" i="3" s="1"/>
  <c r="PVQ55" i="3"/>
  <c r="PVR55" i="3" s="1"/>
  <c r="PVA55" i="3"/>
  <c r="PVB55" i="3" s="1"/>
  <c r="PUK55" i="3"/>
  <c r="PUL55" i="3" s="1"/>
  <c r="PTU55" i="3"/>
  <c r="PTV55" i="3" s="1"/>
  <c r="PTE55" i="3"/>
  <c r="PTF55" i="3" s="1"/>
  <c r="PSO55" i="3"/>
  <c r="PSP55" i="3" s="1"/>
  <c r="PRY55" i="3"/>
  <c r="PRZ55" i="3" s="1"/>
  <c r="PRI55" i="3"/>
  <c r="PRJ55" i="3" s="1"/>
  <c r="PQS55" i="3"/>
  <c r="PQT55" i="3" s="1"/>
  <c r="PQC55" i="3"/>
  <c r="PQD55" i="3" s="1"/>
  <c r="PPM55" i="3"/>
  <c r="PPN55" i="3" s="1"/>
  <c r="POW55" i="3"/>
  <c r="POX55" i="3" s="1"/>
  <c r="POG55" i="3"/>
  <c r="POH55" i="3" s="1"/>
  <c r="PNQ55" i="3"/>
  <c r="PNR55" i="3" s="1"/>
  <c r="PNA55" i="3"/>
  <c r="PNB55" i="3" s="1"/>
  <c r="PMK55" i="3"/>
  <c r="PML55" i="3" s="1"/>
  <c r="PLU55" i="3"/>
  <c r="PLV55" i="3" s="1"/>
  <c r="PLE55" i="3"/>
  <c r="PLF55" i="3" s="1"/>
  <c r="PKO55" i="3"/>
  <c r="PKP55" i="3" s="1"/>
  <c r="PJY55" i="3"/>
  <c r="PJZ55" i="3" s="1"/>
  <c r="PJI55" i="3"/>
  <c r="PJJ55" i="3" s="1"/>
  <c r="PIS55" i="3"/>
  <c r="PIT55" i="3" s="1"/>
  <c r="PIC55" i="3"/>
  <c r="PID55" i="3" s="1"/>
  <c r="PHM55" i="3"/>
  <c r="PHN55" i="3" s="1"/>
  <c r="PGW55" i="3"/>
  <c r="PGX55" i="3" s="1"/>
  <c r="PGG55" i="3"/>
  <c r="PGH55" i="3" s="1"/>
  <c r="PFQ55" i="3"/>
  <c r="PFR55" i="3" s="1"/>
  <c r="PFA55" i="3"/>
  <c r="PFB55" i="3" s="1"/>
  <c r="PEK55" i="3"/>
  <c r="PEL55" i="3" s="1"/>
  <c r="PDU55" i="3"/>
  <c r="PDV55" i="3" s="1"/>
  <c r="PDE55" i="3"/>
  <c r="PDF55" i="3" s="1"/>
  <c r="PCO55" i="3"/>
  <c r="PCP55" i="3" s="1"/>
  <c r="PBY55" i="3"/>
  <c r="PBZ55" i="3" s="1"/>
  <c r="PBI55" i="3"/>
  <c r="PBJ55" i="3" s="1"/>
  <c r="PAS55" i="3"/>
  <c r="PAT55" i="3" s="1"/>
  <c r="PAC55" i="3"/>
  <c r="PAD55" i="3" s="1"/>
  <c r="OZM55" i="3"/>
  <c r="OZN55" i="3" s="1"/>
  <c r="OYW55" i="3"/>
  <c r="OYX55" i="3" s="1"/>
  <c r="OYG55" i="3"/>
  <c r="OYH55" i="3" s="1"/>
  <c r="OXQ55" i="3"/>
  <c r="OXR55" i="3" s="1"/>
  <c r="OXA55" i="3"/>
  <c r="OXB55" i="3" s="1"/>
  <c r="OWK55" i="3"/>
  <c r="OWL55" i="3" s="1"/>
  <c r="OVU55" i="3"/>
  <c r="OVV55" i="3" s="1"/>
  <c r="OVE55" i="3"/>
  <c r="OVF55" i="3" s="1"/>
  <c r="OUO55" i="3"/>
  <c r="OUP55" i="3" s="1"/>
  <c r="OTY55" i="3"/>
  <c r="OTZ55" i="3" s="1"/>
  <c r="OTI55" i="3"/>
  <c r="OTJ55" i="3" s="1"/>
  <c r="OSS55" i="3"/>
  <c r="OST55" i="3" s="1"/>
  <c r="OSC55" i="3"/>
  <c r="OSD55" i="3" s="1"/>
  <c r="ORM55" i="3"/>
  <c r="ORN55" i="3" s="1"/>
  <c r="OQW55" i="3"/>
  <c r="OQX55" i="3" s="1"/>
  <c r="OQG55" i="3"/>
  <c r="OQH55" i="3" s="1"/>
  <c r="OPQ55" i="3"/>
  <c r="OPR55" i="3" s="1"/>
  <c r="OPA55" i="3"/>
  <c r="OPB55" i="3" s="1"/>
  <c r="OOK55" i="3"/>
  <c r="OOL55" i="3" s="1"/>
  <c r="ONU55" i="3"/>
  <c r="ONV55" i="3" s="1"/>
  <c r="ONE55" i="3"/>
  <c r="ONF55" i="3" s="1"/>
  <c r="OMO55" i="3"/>
  <c r="OMP55" i="3" s="1"/>
  <c r="OLY55" i="3"/>
  <c r="OLZ55" i="3" s="1"/>
  <c r="OLI55" i="3"/>
  <c r="OLJ55" i="3" s="1"/>
  <c r="OKS55" i="3"/>
  <c r="OKT55" i="3" s="1"/>
  <c r="OKC55" i="3"/>
  <c r="OKD55" i="3" s="1"/>
  <c r="OJM55" i="3"/>
  <c r="OJN55" i="3" s="1"/>
  <c r="OIW55" i="3"/>
  <c r="OIX55" i="3" s="1"/>
  <c r="OIG55" i="3"/>
  <c r="OIH55" i="3" s="1"/>
  <c r="OHQ55" i="3"/>
  <c r="OHR55" i="3" s="1"/>
  <c r="OHA55" i="3"/>
  <c r="OHB55" i="3" s="1"/>
  <c r="OGK55" i="3"/>
  <c r="OGL55" i="3" s="1"/>
  <c r="OFU55" i="3"/>
  <c r="OFV55" i="3" s="1"/>
  <c r="OFE55" i="3"/>
  <c r="OFF55" i="3" s="1"/>
  <c r="OEO55" i="3"/>
  <c r="OEP55" i="3" s="1"/>
  <c r="ODY55" i="3"/>
  <c r="ODZ55" i="3" s="1"/>
  <c r="ODI55" i="3"/>
  <c r="ODJ55" i="3" s="1"/>
  <c r="OCS55" i="3"/>
  <c r="OCT55" i="3" s="1"/>
  <c r="OCC55" i="3"/>
  <c r="OCD55" i="3" s="1"/>
  <c r="OBM55" i="3"/>
  <c r="OBN55" i="3" s="1"/>
  <c r="OAW55" i="3"/>
  <c r="OAX55" i="3" s="1"/>
  <c r="OAG55" i="3"/>
  <c r="OAH55" i="3" s="1"/>
  <c r="NZQ55" i="3"/>
  <c r="NZR55" i="3" s="1"/>
  <c r="NZA55" i="3"/>
  <c r="NZB55" i="3" s="1"/>
  <c r="NYK55" i="3"/>
  <c r="NYL55" i="3" s="1"/>
  <c r="NXU55" i="3"/>
  <c r="NXV55" i="3" s="1"/>
  <c r="NXE55" i="3"/>
  <c r="NXF55" i="3" s="1"/>
  <c r="NWO55" i="3"/>
  <c r="NWP55" i="3" s="1"/>
  <c r="NVY55" i="3"/>
  <c r="NVZ55" i="3" s="1"/>
  <c r="NVI55" i="3"/>
  <c r="NVJ55" i="3" s="1"/>
  <c r="NUS55" i="3"/>
  <c r="NUT55" i="3" s="1"/>
  <c r="NUC55" i="3"/>
  <c r="NUD55" i="3" s="1"/>
  <c r="NTM55" i="3"/>
  <c r="NTN55" i="3" s="1"/>
  <c r="NSW55" i="3"/>
  <c r="NSX55" i="3" s="1"/>
  <c r="NSG55" i="3"/>
  <c r="NSH55" i="3" s="1"/>
  <c r="NRQ55" i="3"/>
  <c r="NRR55" i="3" s="1"/>
  <c r="NRA55" i="3"/>
  <c r="NRB55" i="3" s="1"/>
  <c r="NQK55" i="3"/>
  <c r="NQL55" i="3" s="1"/>
  <c r="NPU55" i="3"/>
  <c r="NPV55" i="3" s="1"/>
  <c r="NPE55" i="3"/>
  <c r="NPF55" i="3" s="1"/>
  <c r="NOO55" i="3"/>
  <c r="NOP55" i="3" s="1"/>
  <c r="NNY55" i="3"/>
  <c r="NNZ55" i="3" s="1"/>
  <c r="NNI55" i="3"/>
  <c r="NNJ55" i="3" s="1"/>
  <c r="NMS55" i="3"/>
  <c r="NMT55" i="3" s="1"/>
  <c r="NMC55" i="3"/>
  <c r="NMD55" i="3" s="1"/>
  <c r="NLM55" i="3"/>
  <c r="NLN55" i="3" s="1"/>
  <c r="NKW55" i="3"/>
  <c r="NKX55" i="3" s="1"/>
  <c r="NKG55" i="3"/>
  <c r="NKH55" i="3" s="1"/>
  <c r="NJQ55" i="3"/>
  <c r="NJR55" i="3" s="1"/>
  <c r="NJA55" i="3"/>
  <c r="NJB55" i="3" s="1"/>
  <c r="NIK55" i="3"/>
  <c r="NIL55" i="3" s="1"/>
  <c r="NHU55" i="3"/>
  <c r="NHV55" i="3" s="1"/>
  <c r="NHE55" i="3"/>
  <c r="NHF55" i="3" s="1"/>
  <c r="NGO55" i="3"/>
  <c r="NGP55" i="3" s="1"/>
  <c r="NFY55" i="3"/>
  <c r="NFZ55" i="3" s="1"/>
  <c r="NFI55" i="3"/>
  <c r="NFJ55" i="3" s="1"/>
  <c r="NES55" i="3"/>
  <c r="NET55" i="3" s="1"/>
  <c r="NEC55" i="3"/>
  <c r="NED55" i="3" s="1"/>
  <c r="NDM55" i="3"/>
  <c r="NDN55" i="3" s="1"/>
  <c r="NCW55" i="3"/>
  <c r="NCX55" i="3" s="1"/>
  <c r="NCG55" i="3"/>
  <c r="NCH55" i="3" s="1"/>
  <c r="NBQ55" i="3"/>
  <c r="NBR55" i="3" s="1"/>
  <c r="NBA55" i="3"/>
  <c r="NBB55" i="3" s="1"/>
  <c r="NAK55" i="3"/>
  <c r="NAL55" i="3" s="1"/>
  <c r="MZU55" i="3"/>
  <c r="MZV55" i="3" s="1"/>
  <c r="MZE55" i="3"/>
  <c r="MZF55" i="3" s="1"/>
  <c r="MYO55" i="3"/>
  <c r="MYP55" i="3" s="1"/>
  <c r="MXY55" i="3"/>
  <c r="MXZ55" i="3" s="1"/>
  <c r="MXI55" i="3"/>
  <c r="MXJ55" i="3" s="1"/>
  <c r="MWS55" i="3"/>
  <c r="MWT55" i="3" s="1"/>
  <c r="MWC55" i="3"/>
  <c r="MWD55" i="3" s="1"/>
  <c r="MVM55" i="3"/>
  <c r="MVN55" i="3" s="1"/>
  <c r="MUW55" i="3"/>
  <c r="MUX55" i="3" s="1"/>
  <c r="MUG55" i="3"/>
  <c r="MUH55" i="3" s="1"/>
  <c r="MTQ55" i="3"/>
  <c r="MTR55" i="3" s="1"/>
  <c r="MTA55" i="3"/>
  <c r="MTB55" i="3" s="1"/>
  <c r="MSK55" i="3"/>
  <c r="MSL55" i="3" s="1"/>
  <c r="MRU55" i="3"/>
  <c r="MRV55" i="3" s="1"/>
  <c r="MRE55" i="3"/>
  <c r="MRF55" i="3" s="1"/>
  <c r="MQO55" i="3"/>
  <c r="MQP55" i="3" s="1"/>
  <c r="MPY55" i="3"/>
  <c r="MPZ55" i="3" s="1"/>
  <c r="MPI55" i="3"/>
  <c r="MPJ55" i="3" s="1"/>
  <c r="MOS55" i="3"/>
  <c r="MOT55" i="3" s="1"/>
  <c r="MOC55" i="3"/>
  <c r="MOD55" i="3" s="1"/>
  <c r="MNM55" i="3"/>
  <c r="MNN55" i="3" s="1"/>
  <c r="MMW55" i="3"/>
  <c r="MMX55" i="3" s="1"/>
  <c r="MMG55" i="3"/>
  <c r="MMH55" i="3" s="1"/>
  <c r="MLQ55" i="3"/>
  <c r="MLR55" i="3" s="1"/>
  <c r="MLA55" i="3"/>
  <c r="MLB55" i="3" s="1"/>
  <c r="MKK55" i="3"/>
  <c r="MKL55" i="3" s="1"/>
  <c r="MJU55" i="3"/>
  <c r="MJV55" i="3" s="1"/>
  <c r="MJE55" i="3"/>
  <c r="MJF55" i="3" s="1"/>
  <c r="MIO55" i="3"/>
  <c r="MIP55" i="3" s="1"/>
  <c r="MHY55" i="3"/>
  <c r="MHZ55" i="3" s="1"/>
  <c r="MHI55" i="3"/>
  <c r="MHJ55" i="3" s="1"/>
  <c r="MGS55" i="3"/>
  <c r="MGT55" i="3" s="1"/>
  <c r="MGC55" i="3"/>
  <c r="MGD55" i="3" s="1"/>
  <c r="MFM55" i="3"/>
  <c r="MFN55" i="3" s="1"/>
  <c r="MEW55" i="3"/>
  <c r="MEX55" i="3" s="1"/>
  <c r="MEG55" i="3"/>
  <c r="MEH55" i="3" s="1"/>
  <c r="MDQ55" i="3"/>
  <c r="MDR55" i="3" s="1"/>
  <c r="MDA55" i="3"/>
  <c r="MDB55" i="3" s="1"/>
  <c r="MCK55" i="3"/>
  <c r="MCL55" i="3" s="1"/>
  <c r="MBU55" i="3"/>
  <c r="MBV55" i="3" s="1"/>
  <c r="MBE55" i="3"/>
  <c r="MBF55" i="3" s="1"/>
  <c r="MAO55" i="3"/>
  <c r="MAP55" i="3" s="1"/>
  <c r="LZY55" i="3"/>
  <c r="LZZ55" i="3" s="1"/>
  <c r="LZI55" i="3"/>
  <c r="LZJ55" i="3" s="1"/>
  <c r="LYS55" i="3"/>
  <c r="LYT55" i="3" s="1"/>
  <c r="LYC55" i="3"/>
  <c r="LYD55" i="3" s="1"/>
  <c r="LXM55" i="3"/>
  <c r="LXN55" i="3" s="1"/>
  <c r="LWW55" i="3"/>
  <c r="LWX55" i="3" s="1"/>
  <c r="LWG55" i="3"/>
  <c r="LWH55" i="3" s="1"/>
  <c r="LVQ55" i="3"/>
  <c r="LVR55" i="3" s="1"/>
  <c r="LVA55" i="3"/>
  <c r="LVB55" i="3" s="1"/>
  <c r="LUK55" i="3"/>
  <c r="LUL55" i="3" s="1"/>
  <c r="LTU55" i="3"/>
  <c r="LTV55" i="3" s="1"/>
  <c r="LTE55" i="3"/>
  <c r="LTF55" i="3" s="1"/>
  <c r="LSO55" i="3"/>
  <c r="LSP55" i="3" s="1"/>
  <c r="LRY55" i="3"/>
  <c r="LRZ55" i="3" s="1"/>
  <c r="LRI55" i="3"/>
  <c r="LRJ55" i="3" s="1"/>
  <c r="LQS55" i="3"/>
  <c r="LQT55" i="3" s="1"/>
  <c r="LQC55" i="3"/>
  <c r="LQD55" i="3" s="1"/>
  <c r="LPM55" i="3"/>
  <c r="LPN55" i="3" s="1"/>
  <c r="LOW55" i="3"/>
  <c r="LOX55" i="3" s="1"/>
  <c r="LOG55" i="3"/>
  <c r="LOH55" i="3" s="1"/>
  <c r="LNQ55" i="3"/>
  <c r="LNR55" i="3" s="1"/>
  <c r="LNA55" i="3"/>
  <c r="LNB55" i="3" s="1"/>
  <c r="LMK55" i="3"/>
  <c r="LML55" i="3" s="1"/>
  <c r="LLU55" i="3"/>
  <c r="LLV55" i="3" s="1"/>
  <c r="LLE55" i="3"/>
  <c r="LLF55" i="3" s="1"/>
  <c r="LKO55" i="3"/>
  <c r="LKP55" i="3" s="1"/>
  <c r="LJY55" i="3"/>
  <c r="LJZ55" i="3" s="1"/>
  <c r="LJI55" i="3"/>
  <c r="LJJ55" i="3" s="1"/>
  <c r="LIS55" i="3"/>
  <c r="LIT55" i="3" s="1"/>
  <c r="LIC55" i="3"/>
  <c r="LID55" i="3" s="1"/>
  <c r="LHM55" i="3"/>
  <c r="LHN55" i="3" s="1"/>
  <c r="LGW55" i="3"/>
  <c r="LGX55" i="3" s="1"/>
  <c r="LGG55" i="3"/>
  <c r="LGH55" i="3" s="1"/>
  <c r="LFQ55" i="3"/>
  <c r="LFR55" i="3" s="1"/>
  <c r="LFA55" i="3"/>
  <c r="LFB55" i="3" s="1"/>
  <c r="LEK55" i="3"/>
  <c r="LEL55" i="3" s="1"/>
  <c r="LDU55" i="3"/>
  <c r="LDV55" i="3" s="1"/>
  <c r="LDE55" i="3"/>
  <c r="LDF55" i="3" s="1"/>
  <c r="LCO55" i="3"/>
  <c r="LCP55" i="3" s="1"/>
  <c r="LBY55" i="3"/>
  <c r="LBZ55" i="3" s="1"/>
  <c r="LBI55" i="3"/>
  <c r="LBJ55" i="3" s="1"/>
  <c r="LAS55" i="3"/>
  <c r="LAT55" i="3" s="1"/>
  <c r="LAC55" i="3"/>
  <c r="LAD55" i="3" s="1"/>
  <c r="KZM55" i="3"/>
  <c r="KZN55" i="3" s="1"/>
  <c r="KYW55" i="3"/>
  <c r="KYX55" i="3" s="1"/>
  <c r="KYG55" i="3"/>
  <c r="KYH55" i="3" s="1"/>
  <c r="KXQ55" i="3"/>
  <c r="KXR55" i="3" s="1"/>
  <c r="KXA55" i="3"/>
  <c r="KXB55" i="3" s="1"/>
  <c r="KWK55" i="3"/>
  <c r="KWL55" i="3" s="1"/>
  <c r="KVU55" i="3"/>
  <c r="KVV55" i="3" s="1"/>
  <c r="KVE55" i="3"/>
  <c r="KVF55" i="3" s="1"/>
  <c r="KUO55" i="3"/>
  <c r="KUP55" i="3" s="1"/>
  <c r="KTY55" i="3"/>
  <c r="KTZ55" i="3" s="1"/>
  <c r="KTI55" i="3"/>
  <c r="KTJ55" i="3" s="1"/>
  <c r="KSS55" i="3"/>
  <c r="KST55" i="3" s="1"/>
  <c r="KSC55" i="3"/>
  <c r="KSD55" i="3" s="1"/>
  <c r="KRM55" i="3"/>
  <c r="KRN55" i="3" s="1"/>
  <c r="KQW55" i="3"/>
  <c r="KQX55" i="3" s="1"/>
  <c r="KQG55" i="3"/>
  <c r="KQH55" i="3" s="1"/>
  <c r="KPQ55" i="3"/>
  <c r="KPR55" i="3" s="1"/>
  <c r="KPA55" i="3"/>
  <c r="KPB55" i="3" s="1"/>
  <c r="KOK55" i="3"/>
  <c r="KOL55" i="3" s="1"/>
  <c r="KNU55" i="3"/>
  <c r="KNV55" i="3" s="1"/>
  <c r="KNE55" i="3"/>
  <c r="KNF55" i="3" s="1"/>
  <c r="KMO55" i="3"/>
  <c r="KMP55" i="3" s="1"/>
  <c r="KLY55" i="3"/>
  <c r="KLZ55" i="3" s="1"/>
  <c r="KLI55" i="3"/>
  <c r="KLJ55" i="3" s="1"/>
  <c r="KKS55" i="3"/>
  <c r="KKT55" i="3" s="1"/>
  <c r="KKC55" i="3"/>
  <c r="KKD55" i="3" s="1"/>
  <c r="KJM55" i="3"/>
  <c r="KJN55" i="3" s="1"/>
  <c r="KIW55" i="3"/>
  <c r="KIX55" i="3" s="1"/>
  <c r="KIG55" i="3"/>
  <c r="KIH55" i="3" s="1"/>
  <c r="KHQ55" i="3"/>
  <c r="KHR55" i="3" s="1"/>
  <c r="KHA55" i="3"/>
  <c r="KHB55" i="3" s="1"/>
  <c r="KGK55" i="3"/>
  <c r="KGL55" i="3" s="1"/>
  <c r="KFU55" i="3"/>
  <c r="KFV55" i="3" s="1"/>
  <c r="KFE55" i="3"/>
  <c r="KFF55" i="3" s="1"/>
  <c r="KEO55" i="3"/>
  <c r="KEP55" i="3" s="1"/>
  <c r="KDY55" i="3"/>
  <c r="KDZ55" i="3" s="1"/>
  <c r="KDI55" i="3"/>
  <c r="KDJ55" i="3" s="1"/>
  <c r="KCS55" i="3"/>
  <c r="KCT55" i="3" s="1"/>
  <c r="KCC55" i="3"/>
  <c r="KCD55" i="3" s="1"/>
  <c r="KBM55" i="3"/>
  <c r="KBN55" i="3" s="1"/>
  <c r="KAW55" i="3"/>
  <c r="KAX55" i="3" s="1"/>
  <c r="KAG55" i="3"/>
  <c r="KAH55" i="3" s="1"/>
  <c r="JZQ55" i="3"/>
  <c r="JZR55" i="3" s="1"/>
  <c r="JZA55" i="3"/>
  <c r="JZB55" i="3" s="1"/>
  <c r="JYK55" i="3"/>
  <c r="JYL55" i="3" s="1"/>
  <c r="JXU55" i="3"/>
  <c r="JXV55" i="3" s="1"/>
  <c r="JXE55" i="3"/>
  <c r="JXF55" i="3" s="1"/>
  <c r="JWO55" i="3"/>
  <c r="JWP55" i="3" s="1"/>
  <c r="JVY55" i="3"/>
  <c r="JVZ55" i="3" s="1"/>
  <c r="JVI55" i="3"/>
  <c r="JVJ55" i="3" s="1"/>
  <c r="JUS55" i="3"/>
  <c r="JUT55" i="3" s="1"/>
  <c r="JUC55" i="3"/>
  <c r="JUD55" i="3" s="1"/>
  <c r="JTM55" i="3"/>
  <c r="JTN55" i="3" s="1"/>
  <c r="JSW55" i="3"/>
  <c r="JSX55" i="3" s="1"/>
  <c r="JSG55" i="3"/>
  <c r="JSH55" i="3" s="1"/>
  <c r="JRQ55" i="3"/>
  <c r="JRR55" i="3" s="1"/>
  <c r="JRA55" i="3"/>
  <c r="JRB55" i="3" s="1"/>
  <c r="JQK55" i="3"/>
  <c r="JQL55" i="3" s="1"/>
  <c r="JPU55" i="3"/>
  <c r="JPV55" i="3" s="1"/>
  <c r="JPE55" i="3"/>
  <c r="JPF55" i="3" s="1"/>
  <c r="JOO55" i="3"/>
  <c r="JOP55" i="3" s="1"/>
  <c r="JNY55" i="3"/>
  <c r="JNZ55" i="3" s="1"/>
  <c r="JNI55" i="3"/>
  <c r="JNJ55" i="3" s="1"/>
  <c r="JMS55" i="3"/>
  <c r="JMT55" i="3" s="1"/>
  <c r="JMC55" i="3"/>
  <c r="JMD55" i="3" s="1"/>
  <c r="JLM55" i="3"/>
  <c r="JLN55" i="3" s="1"/>
  <c r="JKW55" i="3"/>
  <c r="JKX55" i="3" s="1"/>
  <c r="JKG55" i="3"/>
  <c r="JKH55" i="3" s="1"/>
  <c r="JJQ55" i="3"/>
  <c r="JJR55" i="3" s="1"/>
  <c r="JJA55" i="3"/>
  <c r="JJB55" i="3" s="1"/>
  <c r="JIK55" i="3"/>
  <c r="JIL55" i="3" s="1"/>
  <c r="JHU55" i="3"/>
  <c r="JHV55" i="3" s="1"/>
  <c r="JHE55" i="3"/>
  <c r="JHF55" i="3" s="1"/>
  <c r="JGO55" i="3"/>
  <c r="JGP55" i="3" s="1"/>
  <c r="JFY55" i="3"/>
  <c r="JFZ55" i="3" s="1"/>
  <c r="JFI55" i="3"/>
  <c r="JFJ55" i="3" s="1"/>
  <c r="JES55" i="3"/>
  <c r="JET55" i="3" s="1"/>
  <c r="JEC55" i="3"/>
  <c r="JED55" i="3" s="1"/>
  <c r="JDM55" i="3"/>
  <c r="JDN55" i="3" s="1"/>
  <c r="JCW55" i="3"/>
  <c r="JCX55" i="3" s="1"/>
  <c r="JCG55" i="3"/>
  <c r="JCH55" i="3" s="1"/>
  <c r="JBQ55" i="3"/>
  <c r="JBR55" i="3" s="1"/>
  <c r="JBA55" i="3"/>
  <c r="JBB55" i="3" s="1"/>
  <c r="JAK55" i="3"/>
  <c r="JAL55" i="3" s="1"/>
  <c r="IZU55" i="3"/>
  <c r="IZV55" i="3" s="1"/>
  <c r="IZE55" i="3"/>
  <c r="IZF55" i="3" s="1"/>
  <c r="IYO55" i="3"/>
  <c r="IYP55" i="3" s="1"/>
  <c r="IXY55" i="3"/>
  <c r="IXZ55" i="3" s="1"/>
  <c r="IXI55" i="3"/>
  <c r="IXJ55" i="3" s="1"/>
  <c r="IWS55" i="3"/>
  <c r="IWT55" i="3" s="1"/>
  <c r="IWC55" i="3"/>
  <c r="IWD55" i="3" s="1"/>
  <c r="IVM55" i="3"/>
  <c r="IVN55" i="3" s="1"/>
  <c r="IUW55" i="3"/>
  <c r="IUX55" i="3" s="1"/>
  <c r="IUG55" i="3"/>
  <c r="IUH55" i="3" s="1"/>
  <c r="ITQ55" i="3"/>
  <c r="ITR55" i="3" s="1"/>
  <c r="ITA55" i="3"/>
  <c r="ITB55" i="3" s="1"/>
  <c r="ISK55" i="3"/>
  <c r="ISL55" i="3" s="1"/>
  <c r="IRU55" i="3"/>
  <c r="IRV55" i="3" s="1"/>
  <c r="IRE55" i="3"/>
  <c r="IRF55" i="3" s="1"/>
  <c r="IQO55" i="3"/>
  <c r="IQP55" i="3" s="1"/>
  <c r="IPY55" i="3"/>
  <c r="IPZ55" i="3" s="1"/>
  <c r="IPI55" i="3"/>
  <c r="IPJ55" i="3" s="1"/>
  <c r="IOS55" i="3"/>
  <c r="IOT55" i="3" s="1"/>
  <c r="IOC55" i="3"/>
  <c r="IOD55" i="3" s="1"/>
  <c r="INM55" i="3"/>
  <c r="INN55" i="3" s="1"/>
  <c r="IMW55" i="3"/>
  <c r="IMX55" i="3" s="1"/>
  <c r="IMG55" i="3"/>
  <c r="IMH55" i="3" s="1"/>
  <c r="ILQ55" i="3"/>
  <c r="ILR55" i="3" s="1"/>
  <c r="ILA55" i="3"/>
  <c r="ILB55" i="3" s="1"/>
  <c r="IKK55" i="3"/>
  <c r="IKL55" i="3" s="1"/>
  <c r="IJU55" i="3"/>
  <c r="IJV55" i="3" s="1"/>
  <c r="IJE55" i="3"/>
  <c r="IJF55" i="3" s="1"/>
  <c r="IIO55" i="3"/>
  <c r="IIP55" i="3" s="1"/>
  <c r="IHY55" i="3"/>
  <c r="IHZ55" i="3" s="1"/>
  <c r="IHI55" i="3"/>
  <c r="IHJ55" i="3" s="1"/>
  <c r="IGS55" i="3"/>
  <c r="IGT55" i="3" s="1"/>
  <c r="IGC55" i="3"/>
  <c r="IGD55" i="3" s="1"/>
  <c r="IFM55" i="3"/>
  <c r="IFN55" i="3" s="1"/>
  <c r="IEW55" i="3"/>
  <c r="IEX55" i="3" s="1"/>
  <c r="IEG55" i="3"/>
  <c r="IEH55" i="3" s="1"/>
  <c r="IDQ55" i="3"/>
  <c r="IDR55" i="3" s="1"/>
  <c r="IDA55" i="3"/>
  <c r="IDB55" i="3" s="1"/>
  <c r="ICK55" i="3"/>
  <c r="ICL55" i="3" s="1"/>
  <c r="IBU55" i="3"/>
  <c r="IBV55" i="3" s="1"/>
  <c r="IBE55" i="3"/>
  <c r="IBF55" i="3" s="1"/>
  <c r="IAO55" i="3"/>
  <c r="IAP55" i="3" s="1"/>
  <c r="HZY55" i="3"/>
  <c r="HZZ55" i="3" s="1"/>
  <c r="HZI55" i="3"/>
  <c r="HZJ55" i="3" s="1"/>
  <c r="HYS55" i="3"/>
  <c r="HYT55" i="3" s="1"/>
  <c r="HYC55" i="3"/>
  <c r="HYD55" i="3" s="1"/>
  <c r="HXM55" i="3"/>
  <c r="HXN55" i="3" s="1"/>
  <c r="HWW55" i="3"/>
  <c r="HWX55" i="3" s="1"/>
  <c r="HWG55" i="3"/>
  <c r="HWH55" i="3" s="1"/>
  <c r="HVQ55" i="3"/>
  <c r="HVR55" i="3" s="1"/>
  <c r="HVA55" i="3"/>
  <c r="HVB55" i="3" s="1"/>
  <c r="HUK55" i="3"/>
  <c r="HUL55" i="3" s="1"/>
  <c r="HTU55" i="3"/>
  <c r="HTV55" i="3" s="1"/>
  <c r="HTE55" i="3"/>
  <c r="HTF55" i="3" s="1"/>
  <c r="HSO55" i="3"/>
  <c r="HSP55" i="3" s="1"/>
  <c r="HRY55" i="3"/>
  <c r="HRZ55" i="3" s="1"/>
  <c r="HRI55" i="3"/>
  <c r="HRJ55" i="3" s="1"/>
  <c r="HQS55" i="3"/>
  <c r="HQT55" i="3" s="1"/>
  <c r="HQC55" i="3"/>
  <c r="HQD55" i="3" s="1"/>
  <c r="HPM55" i="3"/>
  <c r="HPN55" i="3" s="1"/>
  <c r="HOW55" i="3"/>
  <c r="HOX55" i="3" s="1"/>
  <c r="HOG55" i="3"/>
  <c r="HOH55" i="3" s="1"/>
  <c r="HNQ55" i="3"/>
  <c r="HNR55" i="3" s="1"/>
  <c r="HNA55" i="3"/>
  <c r="HNB55" i="3" s="1"/>
  <c r="HMK55" i="3"/>
  <c r="HML55" i="3" s="1"/>
  <c r="HLU55" i="3"/>
  <c r="HLV55" i="3" s="1"/>
  <c r="HLE55" i="3"/>
  <c r="HLF55" i="3" s="1"/>
  <c r="HKO55" i="3"/>
  <c r="HKP55" i="3" s="1"/>
  <c r="HJY55" i="3"/>
  <c r="HJZ55" i="3" s="1"/>
  <c r="HJI55" i="3"/>
  <c r="HJJ55" i="3" s="1"/>
  <c r="HIS55" i="3"/>
  <c r="HIT55" i="3" s="1"/>
  <c r="HIC55" i="3"/>
  <c r="HID55" i="3" s="1"/>
  <c r="HHM55" i="3"/>
  <c r="HHN55" i="3" s="1"/>
  <c r="HGW55" i="3"/>
  <c r="HGX55" i="3" s="1"/>
  <c r="HGG55" i="3"/>
  <c r="HGH55" i="3" s="1"/>
  <c r="HFQ55" i="3"/>
  <c r="HFR55" i="3" s="1"/>
  <c r="HFA55" i="3"/>
  <c r="HFB55" i="3" s="1"/>
  <c r="HEK55" i="3"/>
  <c r="HEL55" i="3" s="1"/>
  <c r="HDU55" i="3"/>
  <c r="HDV55" i="3" s="1"/>
  <c r="HDE55" i="3"/>
  <c r="HDF55" i="3" s="1"/>
  <c r="HCO55" i="3"/>
  <c r="HCP55" i="3" s="1"/>
  <c r="HBY55" i="3"/>
  <c r="HBZ55" i="3" s="1"/>
  <c r="HBI55" i="3"/>
  <c r="HBJ55" i="3" s="1"/>
  <c r="HAS55" i="3"/>
  <c r="HAT55" i="3" s="1"/>
  <c r="HAC55" i="3"/>
  <c r="HAD55" i="3" s="1"/>
  <c r="GZM55" i="3"/>
  <c r="GZN55" i="3" s="1"/>
  <c r="GYW55" i="3"/>
  <c r="GYX55" i="3" s="1"/>
  <c r="GYG55" i="3"/>
  <c r="GYH55" i="3" s="1"/>
  <c r="GXQ55" i="3"/>
  <c r="GXR55" i="3" s="1"/>
  <c r="GXA55" i="3"/>
  <c r="GXB55" i="3" s="1"/>
  <c r="GWK55" i="3"/>
  <c r="GWL55" i="3" s="1"/>
  <c r="GVU55" i="3"/>
  <c r="GVV55" i="3" s="1"/>
  <c r="GVE55" i="3"/>
  <c r="GVF55" i="3" s="1"/>
  <c r="GUO55" i="3"/>
  <c r="GUP55" i="3" s="1"/>
  <c r="GTY55" i="3"/>
  <c r="GTZ55" i="3" s="1"/>
  <c r="GTI55" i="3"/>
  <c r="GTJ55" i="3" s="1"/>
  <c r="GSS55" i="3"/>
  <c r="GST55" i="3" s="1"/>
  <c r="GSC55" i="3"/>
  <c r="GSD55" i="3" s="1"/>
  <c r="GRM55" i="3"/>
  <c r="GRN55" i="3" s="1"/>
  <c r="GQW55" i="3"/>
  <c r="GQX55" i="3" s="1"/>
  <c r="GQG55" i="3"/>
  <c r="GQH55" i="3" s="1"/>
  <c r="GPQ55" i="3"/>
  <c r="GPR55" i="3" s="1"/>
  <c r="GPA55" i="3"/>
  <c r="GPB55" i="3" s="1"/>
  <c r="GOK55" i="3"/>
  <c r="GOL55" i="3" s="1"/>
  <c r="GNU55" i="3"/>
  <c r="GNV55" i="3" s="1"/>
  <c r="GNE55" i="3"/>
  <c r="GNF55" i="3" s="1"/>
  <c r="GMO55" i="3"/>
  <c r="GMP55" i="3" s="1"/>
  <c r="GLY55" i="3"/>
  <c r="GLZ55" i="3" s="1"/>
  <c r="GLI55" i="3"/>
  <c r="GLJ55" i="3" s="1"/>
  <c r="GKS55" i="3"/>
  <c r="GKT55" i="3" s="1"/>
  <c r="GKC55" i="3"/>
  <c r="GKD55" i="3" s="1"/>
  <c r="GJM55" i="3"/>
  <c r="GJN55" i="3" s="1"/>
  <c r="GIW55" i="3"/>
  <c r="GIX55" i="3" s="1"/>
  <c r="GIG55" i="3"/>
  <c r="GIH55" i="3" s="1"/>
  <c r="GHQ55" i="3"/>
  <c r="GHR55" i="3" s="1"/>
  <c r="GHA55" i="3"/>
  <c r="GHB55" i="3" s="1"/>
  <c r="GGK55" i="3"/>
  <c r="GGL55" i="3" s="1"/>
  <c r="GFU55" i="3"/>
  <c r="GFV55" i="3" s="1"/>
  <c r="GFE55" i="3"/>
  <c r="GFF55" i="3" s="1"/>
  <c r="GEO55" i="3"/>
  <c r="GEP55" i="3" s="1"/>
  <c r="GDY55" i="3"/>
  <c r="GDZ55" i="3" s="1"/>
  <c r="GDI55" i="3"/>
  <c r="GDJ55" i="3" s="1"/>
  <c r="GCS55" i="3"/>
  <c r="GCT55" i="3" s="1"/>
  <c r="GCC55" i="3"/>
  <c r="GCD55" i="3" s="1"/>
  <c r="GBM55" i="3"/>
  <c r="GBN55" i="3" s="1"/>
  <c r="GAW55" i="3"/>
  <c r="GAX55" i="3" s="1"/>
  <c r="GAG55" i="3"/>
  <c r="GAH55" i="3" s="1"/>
  <c r="FZQ55" i="3"/>
  <c r="FZR55" i="3" s="1"/>
  <c r="FZA55" i="3"/>
  <c r="FZB55" i="3" s="1"/>
  <c r="FYK55" i="3"/>
  <c r="FYL55" i="3" s="1"/>
  <c r="FXU55" i="3"/>
  <c r="FXV55" i="3" s="1"/>
  <c r="FXE55" i="3"/>
  <c r="FXF55" i="3" s="1"/>
  <c r="FWO55" i="3"/>
  <c r="FWP55" i="3" s="1"/>
  <c r="FVY55" i="3"/>
  <c r="FVZ55" i="3" s="1"/>
  <c r="FVI55" i="3"/>
  <c r="FVJ55" i="3" s="1"/>
  <c r="FUS55" i="3"/>
  <c r="FUT55" i="3" s="1"/>
  <c r="FUC55" i="3"/>
  <c r="FUD55" i="3" s="1"/>
  <c r="FTM55" i="3"/>
  <c r="FTN55" i="3" s="1"/>
  <c r="FSW55" i="3"/>
  <c r="FSX55" i="3" s="1"/>
  <c r="FSG55" i="3"/>
  <c r="FSH55" i="3" s="1"/>
  <c r="FRQ55" i="3"/>
  <c r="FRR55" i="3" s="1"/>
  <c r="FRA55" i="3"/>
  <c r="FRB55" i="3" s="1"/>
  <c r="FQK55" i="3"/>
  <c r="FQL55" i="3" s="1"/>
  <c r="FPU55" i="3"/>
  <c r="FPV55" i="3" s="1"/>
  <c r="FPE55" i="3"/>
  <c r="FPF55" i="3" s="1"/>
  <c r="FOO55" i="3"/>
  <c r="FOP55" i="3" s="1"/>
  <c r="FNY55" i="3"/>
  <c r="FNZ55" i="3" s="1"/>
  <c r="FNI55" i="3"/>
  <c r="FNJ55" i="3" s="1"/>
  <c r="FMS55" i="3"/>
  <c r="FMT55" i="3" s="1"/>
  <c r="FMC55" i="3"/>
  <c r="FMD55" i="3" s="1"/>
  <c r="FLM55" i="3"/>
  <c r="FLN55" i="3" s="1"/>
  <c r="FKW55" i="3"/>
  <c r="FKX55" i="3" s="1"/>
  <c r="FKG55" i="3"/>
  <c r="FKH55" i="3" s="1"/>
  <c r="FJQ55" i="3"/>
  <c r="FJR55" i="3" s="1"/>
  <c r="FJA55" i="3"/>
  <c r="FJB55" i="3" s="1"/>
  <c r="FIK55" i="3"/>
  <c r="FIL55" i="3" s="1"/>
  <c r="FHU55" i="3"/>
  <c r="FHV55" i="3" s="1"/>
  <c r="FHE55" i="3"/>
  <c r="FHF55" i="3" s="1"/>
  <c r="FGO55" i="3"/>
  <c r="FGP55" i="3" s="1"/>
  <c r="FFY55" i="3"/>
  <c r="FFZ55" i="3" s="1"/>
  <c r="FFI55" i="3"/>
  <c r="FFJ55" i="3" s="1"/>
  <c r="FES55" i="3"/>
  <c r="FET55" i="3" s="1"/>
  <c r="FEC55" i="3"/>
  <c r="FED55" i="3" s="1"/>
  <c r="FDM55" i="3"/>
  <c r="FDN55" i="3" s="1"/>
  <c r="FCW55" i="3"/>
  <c r="FCX55" i="3" s="1"/>
  <c r="FCG55" i="3"/>
  <c r="FCH55" i="3" s="1"/>
  <c r="FBQ55" i="3"/>
  <c r="FBR55" i="3" s="1"/>
  <c r="FBA55" i="3"/>
  <c r="FBB55" i="3" s="1"/>
  <c r="FAK55" i="3"/>
  <c r="FAL55" i="3" s="1"/>
  <c r="EZU55" i="3"/>
  <c r="EZV55" i="3" s="1"/>
  <c r="EZE55" i="3"/>
  <c r="EZF55" i="3" s="1"/>
  <c r="EYO55" i="3"/>
  <c r="EYP55" i="3" s="1"/>
  <c r="EXY55" i="3"/>
  <c r="EXZ55" i="3" s="1"/>
  <c r="EXI55" i="3"/>
  <c r="EXJ55" i="3" s="1"/>
  <c r="EWS55" i="3"/>
  <c r="EWT55" i="3" s="1"/>
  <c r="EWC55" i="3"/>
  <c r="EWD55" i="3" s="1"/>
  <c r="EVM55" i="3"/>
  <c r="EVN55" i="3" s="1"/>
  <c r="EUW55" i="3"/>
  <c r="EUX55" i="3" s="1"/>
  <c r="EUG55" i="3"/>
  <c r="EUH55" i="3" s="1"/>
  <c r="ETQ55" i="3"/>
  <c r="ETR55" i="3" s="1"/>
  <c r="ETA55" i="3"/>
  <c r="ETB55" i="3" s="1"/>
  <c r="ESK55" i="3"/>
  <c r="ESL55" i="3" s="1"/>
  <c r="ERU55" i="3"/>
  <c r="ERV55" i="3" s="1"/>
  <c r="ERE55" i="3"/>
  <c r="ERF55" i="3" s="1"/>
  <c r="EQO55" i="3"/>
  <c r="EQP55" i="3" s="1"/>
  <c r="EPY55" i="3"/>
  <c r="EPZ55" i="3" s="1"/>
  <c r="EPI55" i="3"/>
  <c r="EPJ55" i="3" s="1"/>
  <c r="EOS55" i="3"/>
  <c r="EOT55" i="3" s="1"/>
  <c r="EOC55" i="3"/>
  <c r="EOD55" i="3" s="1"/>
  <c r="ENM55" i="3"/>
  <c r="ENN55" i="3" s="1"/>
  <c r="EMW55" i="3"/>
  <c r="EMX55" i="3" s="1"/>
  <c r="EMG55" i="3"/>
  <c r="EMH55" i="3" s="1"/>
  <c r="ELQ55" i="3"/>
  <c r="ELR55" i="3" s="1"/>
  <c r="ELA55" i="3"/>
  <c r="ELB55" i="3" s="1"/>
  <c r="EKK55" i="3"/>
  <c r="EKL55" i="3" s="1"/>
  <c r="EJU55" i="3"/>
  <c r="EJV55" i="3" s="1"/>
  <c r="EJE55" i="3"/>
  <c r="EJF55" i="3" s="1"/>
  <c r="EIO55" i="3"/>
  <c r="EIP55" i="3" s="1"/>
  <c r="EHY55" i="3"/>
  <c r="EHZ55" i="3" s="1"/>
  <c r="EHI55" i="3"/>
  <c r="EHJ55" i="3" s="1"/>
  <c r="EGS55" i="3"/>
  <c r="EGT55" i="3" s="1"/>
  <c r="EGC55" i="3"/>
  <c r="EGD55" i="3" s="1"/>
  <c r="EFM55" i="3"/>
  <c r="EFN55" i="3" s="1"/>
  <c r="EEW55" i="3"/>
  <c r="EEX55" i="3" s="1"/>
  <c r="EEG55" i="3"/>
  <c r="EEH55" i="3" s="1"/>
  <c r="EDQ55" i="3"/>
  <c r="EDR55" i="3" s="1"/>
  <c r="EDA55" i="3"/>
  <c r="EDB55" i="3" s="1"/>
  <c r="ECK55" i="3"/>
  <c r="ECL55" i="3" s="1"/>
  <c r="EBU55" i="3"/>
  <c r="EBV55" i="3" s="1"/>
  <c r="EBE55" i="3"/>
  <c r="EBF55" i="3" s="1"/>
  <c r="EAO55" i="3"/>
  <c r="EAP55" i="3" s="1"/>
  <c r="DZY55" i="3"/>
  <c r="DZZ55" i="3" s="1"/>
  <c r="DZI55" i="3"/>
  <c r="DZJ55" i="3" s="1"/>
  <c r="DYS55" i="3"/>
  <c r="DYT55" i="3" s="1"/>
  <c r="DYC55" i="3"/>
  <c r="DYD55" i="3" s="1"/>
  <c r="DXM55" i="3"/>
  <c r="DXN55" i="3" s="1"/>
  <c r="DWW55" i="3"/>
  <c r="DWX55" i="3" s="1"/>
  <c r="DWG55" i="3"/>
  <c r="DWH55" i="3" s="1"/>
  <c r="DVQ55" i="3"/>
  <c r="DVR55" i="3" s="1"/>
  <c r="DVA55" i="3"/>
  <c r="DVB55" i="3" s="1"/>
  <c r="DUK55" i="3"/>
  <c r="DUL55" i="3" s="1"/>
  <c r="DTU55" i="3"/>
  <c r="DTV55" i="3" s="1"/>
  <c r="DTE55" i="3"/>
  <c r="DTF55" i="3" s="1"/>
  <c r="DSO55" i="3"/>
  <c r="DSP55" i="3" s="1"/>
  <c r="DRY55" i="3"/>
  <c r="DRZ55" i="3" s="1"/>
  <c r="DRI55" i="3"/>
  <c r="DRJ55" i="3" s="1"/>
  <c r="DQS55" i="3"/>
  <c r="DQT55" i="3" s="1"/>
  <c r="DQC55" i="3"/>
  <c r="DQD55" i="3" s="1"/>
  <c r="DPM55" i="3"/>
  <c r="DPN55" i="3" s="1"/>
  <c r="DOW55" i="3"/>
  <c r="DOX55" i="3" s="1"/>
  <c r="DOG55" i="3"/>
  <c r="DOH55" i="3" s="1"/>
  <c r="DNQ55" i="3"/>
  <c r="DNR55" i="3" s="1"/>
  <c r="DNA55" i="3"/>
  <c r="DNB55" i="3" s="1"/>
  <c r="DMK55" i="3"/>
  <c r="DML55" i="3" s="1"/>
  <c r="DLU55" i="3"/>
  <c r="DLV55" i="3" s="1"/>
  <c r="DLE55" i="3"/>
  <c r="DLF55" i="3" s="1"/>
  <c r="DKO55" i="3"/>
  <c r="DKP55" i="3" s="1"/>
  <c r="DJY55" i="3"/>
  <c r="DJZ55" i="3" s="1"/>
  <c r="DJI55" i="3"/>
  <c r="DJJ55" i="3" s="1"/>
  <c r="DIS55" i="3"/>
  <c r="DIT55" i="3" s="1"/>
  <c r="DIC55" i="3"/>
  <c r="DID55" i="3" s="1"/>
  <c r="DHM55" i="3"/>
  <c r="DHN55" i="3" s="1"/>
  <c r="DGW55" i="3"/>
  <c r="DGX55" i="3" s="1"/>
  <c r="DGG55" i="3"/>
  <c r="DGH55" i="3" s="1"/>
  <c r="DFQ55" i="3"/>
  <c r="DFR55" i="3" s="1"/>
  <c r="DFA55" i="3"/>
  <c r="DFB55" i="3" s="1"/>
  <c r="DEK55" i="3"/>
  <c r="DEL55" i="3" s="1"/>
  <c r="DDU55" i="3"/>
  <c r="DDV55" i="3" s="1"/>
  <c r="DDE55" i="3"/>
  <c r="DDF55" i="3" s="1"/>
  <c r="DCO55" i="3"/>
  <c r="DCP55" i="3" s="1"/>
  <c r="DBY55" i="3"/>
  <c r="DBZ55" i="3" s="1"/>
  <c r="DBI55" i="3"/>
  <c r="DBJ55" i="3" s="1"/>
  <c r="DAS55" i="3"/>
  <c r="DAT55" i="3" s="1"/>
  <c r="DAC55" i="3"/>
  <c r="DAD55" i="3" s="1"/>
  <c r="CZM55" i="3"/>
  <c r="CZN55" i="3" s="1"/>
  <c r="CYW55" i="3"/>
  <c r="CYX55" i="3" s="1"/>
  <c r="CYG55" i="3"/>
  <c r="CYH55" i="3" s="1"/>
  <c r="CXQ55" i="3"/>
  <c r="CXR55" i="3" s="1"/>
  <c r="CXA55" i="3"/>
  <c r="CXB55" i="3" s="1"/>
  <c r="CWK55" i="3"/>
  <c r="CWL55" i="3" s="1"/>
  <c r="CVU55" i="3"/>
  <c r="CVV55" i="3" s="1"/>
  <c r="CVE55" i="3"/>
  <c r="CVF55" i="3" s="1"/>
  <c r="CUO55" i="3"/>
  <c r="CUP55" i="3" s="1"/>
  <c r="CTY55" i="3"/>
  <c r="CTZ55" i="3" s="1"/>
  <c r="CTI55" i="3"/>
  <c r="CTJ55" i="3" s="1"/>
  <c r="CSS55" i="3"/>
  <c r="CST55" i="3" s="1"/>
  <c r="CSC55" i="3"/>
  <c r="CSD55" i="3" s="1"/>
  <c r="CRM55" i="3"/>
  <c r="CRN55" i="3" s="1"/>
  <c r="CQW55" i="3"/>
  <c r="CQX55" i="3" s="1"/>
  <c r="CQG55" i="3"/>
  <c r="CQH55" i="3" s="1"/>
  <c r="CPQ55" i="3"/>
  <c r="CPR55" i="3" s="1"/>
  <c r="CPA55" i="3"/>
  <c r="CPB55" i="3" s="1"/>
  <c r="COK55" i="3"/>
  <c r="COL55" i="3" s="1"/>
  <c r="CNU55" i="3"/>
  <c r="CNV55" i="3" s="1"/>
  <c r="CNE55" i="3"/>
  <c r="CNF55" i="3" s="1"/>
  <c r="CMO55" i="3"/>
  <c r="CMP55" i="3" s="1"/>
  <c r="CLY55" i="3"/>
  <c r="CLZ55" i="3" s="1"/>
  <c r="CLI55" i="3"/>
  <c r="CLJ55" i="3" s="1"/>
  <c r="CKS55" i="3"/>
  <c r="CKT55" i="3" s="1"/>
  <c r="CKC55" i="3"/>
  <c r="CKD55" i="3" s="1"/>
  <c r="CJM55" i="3"/>
  <c r="CJN55" i="3" s="1"/>
  <c r="CIW55" i="3"/>
  <c r="CIX55" i="3" s="1"/>
  <c r="CIG55" i="3"/>
  <c r="CIH55" i="3" s="1"/>
  <c r="CHQ55" i="3"/>
  <c r="CHR55" i="3" s="1"/>
  <c r="CHA55" i="3"/>
  <c r="CHB55" i="3" s="1"/>
  <c r="CGK55" i="3"/>
  <c r="CGL55" i="3" s="1"/>
  <c r="CFU55" i="3"/>
  <c r="CFV55" i="3" s="1"/>
  <c r="CFE55" i="3"/>
  <c r="CFF55" i="3" s="1"/>
  <c r="CEO55" i="3"/>
  <c r="CEP55" i="3" s="1"/>
  <c r="CDY55" i="3"/>
  <c r="CDZ55" i="3" s="1"/>
  <c r="CDI55" i="3"/>
  <c r="CDJ55" i="3" s="1"/>
  <c r="CCS55" i="3"/>
  <c r="CCT55" i="3" s="1"/>
  <c r="CCC55" i="3"/>
  <c r="CCD55" i="3" s="1"/>
  <c r="CBM55" i="3"/>
  <c r="CBN55" i="3" s="1"/>
  <c r="CAW55" i="3"/>
  <c r="CAX55" i="3" s="1"/>
  <c r="CAG55" i="3"/>
  <c r="CAH55" i="3" s="1"/>
  <c r="BZQ55" i="3"/>
  <c r="BZR55" i="3" s="1"/>
  <c r="BZA55" i="3"/>
  <c r="BZB55" i="3" s="1"/>
  <c r="BYK55" i="3"/>
  <c r="BYL55" i="3" s="1"/>
  <c r="BXU55" i="3"/>
  <c r="BXV55" i="3" s="1"/>
  <c r="BXE55" i="3"/>
  <c r="BXF55" i="3" s="1"/>
  <c r="BWO55" i="3"/>
  <c r="BWP55" i="3" s="1"/>
  <c r="BVY55" i="3"/>
  <c r="BVZ55" i="3" s="1"/>
  <c r="BVI55" i="3"/>
  <c r="BVJ55" i="3" s="1"/>
  <c r="BUS55" i="3"/>
  <c r="BUT55" i="3" s="1"/>
  <c r="BUC55" i="3"/>
  <c r="BUD55" i="3" s="1"/>
  <c r="BTM55" i="3"/>
  <c r="BTN55" i="3" s="1"/>
  <c r="BSW55" i="3"/>
  <c r="BSX55" i="3" s="1"/>
  <c r="BSG55" i="3"/>
  <c r="BSH55" i="3" s="1"/>
  <c r="BRQ55" i="3"/>
  <c r="BRR55" i="3" s="1"/>
  <c r="BRA55" i="3"/>
  <c r="BRB55" i="3" s="1"/>
  <c r="BQK55" i="3"/>
  <c r="BQL55" i="3" s="1"/>
  <c r="BPU55" i="3"/>
  <c r="BPV55" i="3" s="1"/>
  <c r="BPE55" i="3"/>
  <c r="BPF55" i="3" s="1"/>
  <c r="BOO55" i="3"/>
  <c r="BOP55" i="3" s="1"/>
  <c r="BNY55" i="3"/>
  <c r="BNZ55" i="3" s="1"/>
  <c r="BNI55" i="3"/>
  <c r="BNJ55" i="3" s="1"/>
  <c r="BMS55" i="3"/>
  <c r="BMT55" i="3" s="1"/>
  <c r="BMC55" i="3"/>
  <c r="BMD55" i="3" s="1"/>
  <c r="BLM55" i="3"/>
  <c r="BLN55" i="3" s="1"/>
  <c r="BKW55" i="3"/>
  <c r="BKX55" i="3" s="1"/>
  <c r="BKG55" i="3"/>
  <c r="BKH55" i="3" s="1"/>
  <c r="BJQ55" i="3"/>
  <c r="BJR55" i="3" s="1"/>
  <c r="BJA55" i="3"/>
  <c r="BJB55" i="3" s="1"/>
  <c r="BIK55" i="3"/>
  <c r="BIL55" i="3" s="1"/>
  <c r="BHU55" i="3"/>
  <c r="BHV55" i="3" s="1"/>
  <c r="BHE55" i="3"/>
  <c r="BHF55" i="3" s="1"/>
  <c r="BGO55" i="3"/>
  <c r="BGP55" i="3" s="1"/>
  <c r="BFY55" i="3"/>
  <c r="BFZ55" i="3" s="1"/>
  <c r="BFI55" i="3"/>
  <c r="BFJ55" i="3" s="1"/>
  <c r="BES55" i="3"/>
  <c r="BET55" i="3" s="1"/>
  <c r="BEC55" i="3"/>
  <c r="BED55" i="3" s="1"/>
  <c r="BDM55" i="3"/>
  <c r="BDN55" i="3" s="1"/>
  <c r="BCW55" i="3"/>
  <c r="BCX55" i="3" s="1"/>
  <c r="BCG55" i="3"/>
  <c r="BCH55" i="3" s="1"/>
  <c r="BBQ55" i="3"/>
  <c r="BBR55" i="3" s="1"/>
  <c r="BBA55" i="3"/>
  <c r="BBB55" i="3" s="1"/>
  <c r="BAK55" i="3"/>
  <c r="BAL55" i="3" s="1"/>
  <c r="AZU55" i="3"/>
  <c r="AZV55" i="3" s="1"/>
  <c r="AZE55" i="3"/>
  <c r="AZF55" i="3" s="1"/>
  <c r="AYO55" i="3"/>
  <c r="AYP55" i="3" s="1"/>
  <c r="AXY55" i="3"/>
  <c r="AXZ55" i="3" s="1"/>
  <c r="AXI55" i="3"/>
  <c r="AXJ55" i="3" s="1"/>
  <c r="AWS55" i="3"/>
  <c r="AWT55" i="3" s="1"/>
  <c r="AWC55" i="3"/>
  <c r="AWD55" i="3" s="1"/>
  <c r="AVM55" i="3"/>
  <c r="AVN55" i="3" s="1"/>
  <c r="AUW55" i="3"/>
  <c r="AUX55" i="3" s="1"/>
  <c r="AUG55" i="3"/>
  <c r="AUH55" i="3" s="1"/>
  <c r="ATQ55" i="3"/>
  <c r="ATR55" i="3" s="1"/>
  <c r="ATA55" i="3"/>
  <c r="ATB55" i="3" s="1"/>
  <c r="ASK55" i="3"/>
  <c r="ASL55" i="3" s="1"/>
  <c r="ARU55" i="3"/>
  <c r="ARV55" i="3" s="1"/>
  <c r="ARE55" i="3"/>
  <c r="ARF55" i="3" s="1"/>
  <c r="AQO55" i="3"/>
  <c r="AQP55" i="3" s="1"/>
  <c r="APY55" i="3"/>
  <c r="APZ55" i="3" s="1"/>
  <c r="API55" i="3"/>
  <c r="APJ55" i="3" s="1"/>
  <c r="AOS55" i="3"/>
  <c r="AOT55" i="3" s="1"/>
  <c r="AOC55" i="3"/>
  <c r="AOD55" i="3" s="1"/>
  <c r="ANM55" i="3"/>
  <c r="ANN55" i="3" s="1"/>
  <c r="AMW55" i="3"/>
  <c r="AMX55" i="3" s="1"/>
  <c r="AMG55" i="3"/>
  <c r="AMH55" i="3" s="1"/>
  <c r="ALQ55" i="3"/>
  <c r="ALR55" i="3" s="1"/>
  <c r="ALA55" i="3"/>
  <c r="ALB55" i="3" s="1"/>
  <c r="AKK55" i="3"/>
  <c r="AKL55" i="3" s="1"/>
  <c r="AJU55" i="3"/>
  <c r="AJV55" i="3" s="1"/>
  <c r="AJE55" i="3"/>
  <c r="AJF55" i="3" s="1"/>
  <c r="AIO55" i="3"/>
  <c r="AIP55" i="3" s="1"/>
  <c r="AHY55" i="3"/>
  <c r="AHZ55" i="3" s="1"/>
  <c r="AHI55" i="3"/>
  <c r="AHJ55" i="3" s="1"/>
  <c r="AGS55" i="3"/>
  <c r="AGT55" i="3" s="1"/>
  <c r="AGD55" i="3"/>
  <c r="C55" i="3"/>
  <c r="D55" i="3" s="1"/>
  <c r="XBK54" i="3"/>
  <c r="XBI54" i="3"/>
  <c r="XAU54" i="3"/>
  <c r="XAS54" i="3"/>
  <c r="XAE54" i="3"/>
  <c r="XAC54" i="3"/>
  <c r="WZO54" i="3"/>
  <c r="WZM54" i="3"/>
  <c r="WYY54" i="3"/>
  <c r="WYW54" i="3"/>
  <c r="WYI54" i="3"/>
  <c r="WYG54" i="3"/>
  <c r="WXS54" i="3"/>
  <c r="WXQ54" i="3"/>
  <c r="WXC54" i="3"/>
  <c r="WXA54" i="3"/>
  <c r="WWM54" i="3"/>
  <c r="WWK54" i="3"/>
  <c r="WVW54" i="3"/>
  <c r="WVU54" i="3"/>
  <c r="WVG54" i="3"/>
  <c r="WVE54" i="3"/>
  <c r="WUQ54" i="3"/>
  <c r="WUO54" i="3"/>
  <c r="WUA54" i="3"/>
  <c r="WTY54" i="3"/>
  <c r="WTK54" i="3"/>
  <c r="WTI54" i="3"/>
  <c r="WSU54" i="3"/>
  <c r="WSS54" i="3"/>
  <c r="WSE54" i="3"/>
  <c r="WSC54" i="3"/>
  <c r="WRO54" i="3"/>
  <c r="WRM54" i="3"/>
  <c r="WQY54" i="3"/>
  <c r="WQW54" i="3"/>
  <c r="WQI54" i="3"/>
  <c r="WQG54" i="3"/>
  <c r="WPS54" i="3"/>
  <c r="WPQ54" i="3"/>
  <c r="WPC54" i="3"/>
  <c r="WPA54" i="3"/>
  <c r="WOM54" i="3"/>
  <c r="WOK54" i="3"/>
  <c r="WNW54" i="3"/>
  <c r="WNU54" i="3"/>
  <c r="WNG54" i="3"/>
  <c r="WNE54" i="3"/>
  <c r="WMQ54" i="3"/>
  <c r="WMO54" i="3"/>
  <c r="WMA54" i="3"/>
  <c r="WLY54" i="3"/>
  <c r="WLK54" i="3"/>
  <c r="WLI54" i="3"/>
  <c r="WKU54" i="3"/>
  <c r="WKS54" i="3"/>
  <c r="WKE54" i="3"/>
  <c r="WKC54" i="3"/>
  <c r="WJO54" i="3"/>
  <c r="WJM54" i="3"/>
  <c r="WIY54" i="3"/>
  <c r="WIW54" i="3"/>
  <c r="WII54" i="3"/>
  <c r="WIG54" i="3"/>
  <c r="WHS54" i="3"/>
  <c r="WHQ54" i="3"/>
  <c r="WHC54" i="3"/>
  <c r="WHA54" i="3"/>
  <c r="WGM54" i="3"/>
  <c r="WGK54" i="3"/>
  <c r="WFW54" i="3"/>
  <c r="WFU54" i="3"/>
  <c r="WFG54" i="3"/>
  <c r="WFE54" i="3"/>
  <c r="WEQ54" i="3"/>
  <c r="WEO54" i="3"/>
  <c r="WEA54" i="3"/>
  <c r="WDY54" i="3"/>
  <c r="WDK54" i="3"/>
  <c r="WDI54" i="3"/>
  <c r="WCU54" i="3"/>
  <c r="WCS54" i="3"/>
  <c r="WCE54" i="3"/>
  <c r="WCC54" i="3"/>
  <c r="WBO54" i="3"/>
  <c r="WBM54" i="3"/>
  <c r="WAY54" i="3"/>
  <c r="WAW54" i="3"/>
  <c r="WAI54" i="3"/>
  <c r="WAG54" i="3"/>
  <c r="VZS54" i="3"/>
  <c r="VZQ54" i="3"/>
  <c r="VZC54" i="3"/>
  <c r="VZA54" i="3"/>
  <c r="VYM54" i="3"/>
  <c r="VYK54" i="3"/>
  <c r="VXW54" i="3"/>
  <c r="VXU54" i="3"/>
  <c r="VXG54" i="3"/>
  <c r="VXE54" i="3"/>
  <c r="VWQ54" i="3"/>
  <c r="VWO54" i="3"/>
  <c r="VWA54" i="3"/>
  <c r="VVY54" i="3"/>
  <c r="VVK54" i="3"/>
  <c r="VVI54" i="3"/>
  <c r="VUU54" i="3"/>
  <c r="VUS54" i="3"/>
  <c r="VUE54" i="3"/>
  <c r="VUC54" i="3"/>
  <c r="VTO54" i="3"/>
  <c r="VTM54" i="3"/>
  <c r="VSY54" i="3"/>
  <c r="VSW54" i="3"/>
  <c r="VSI54" i="3"/>
  <c r="VSG54" i="3"/>
  <c r="VRS54" i="3"/>
  <c r="VRQ54" i="3"/>
  <c r="VRC54" i="3"/>
  <c r="VRA54" i="3"/>
  <c r="VQM54" i="3"/>
  <c r="VQK54" i="3"/>
  <c r="VPW54" i="3"/>
  <c r="VPU54" i="3"/>
  <c r="VPG54" i="3"/>
  <c r="VPE54" i="3"/>
  <c r="VOQ54" i="3"/>
  <c r="VOO54" i="3"/>
  <c r="VOA54" i="3"/>
  <c r="VNY54" i="3"/>
  <c r="VNK54" i="3"/>
  <c r="VNI54" i="3"/>
  <c r="VMU54" i="3"/>
  <c r="VMS54" i="3"/>
  <c r="VME54" i="3"/>
  <c r="VMC54" i="3"/>
  <c r="VLO54" i="3"/>
  <c r="VLM54" i="3"/>
  <c r="VKY54" i="3"/>
  <c r="VKW54" i="3"/>
  <c r="VKI54" i="3"/>
  <c r="VKG54" i="3"/>
  <c r="VJS54" i="3"/>
  <c r="VJQ54" i="3"/>
  <c r="VJC54" i="3"/>
  <c r="VJA54" i="3"/>
  <c r="VIM54" i="3"/>
  <c r="VIK54" i="3"/>
  <c r="VHW54" i="3"/>
  <c r="VHU54" i="3"/>
  <c r="VHG54" i="3"/>
  <c r="VHE54" i="3"/>
  <c r="VGQ54" i="3"/>
  <c r="VGO54" i="3"/>
  <c r="VGA54" i="3"/>
  <c r="VFY54" i="3"/>
  <c r="VFK54" i="3"/>
  <c r="VFI54" i="3"/>
  <c r="VEU54" i="3"/>
  <c r="VES54" i="3"/>
  <c r="VEE54" i="3"/>
  <c r="VEC54" i="3"/>
  <c r="VDO54" i="3"/>
  <c r="VDM54" i="3"/>
  <c r="VCY54" i="3"/>
  <c r="VCW54" i="3"/>
  <c r="VCI54" i="3"/>
  <c r="VCG54" i="3"/>
  <c r="VBS54" i="3"/>
  <c r="VBQ54" i="3"/>
  <c r="VBC54" i="3"/>
  <c r="VBA54" i="3"/>
  <c r="VAM54" i="3"/>
  <c r="VAK54" i="3"/>
  <c r="UZW54" i="3"/>
  <c r="UZU54" i="3"/>
  <c r="UZG54" i="3"/>
  <c r="UZE54" i="3"/>
  <c r="UYQ54" i="3"/>
  <c r="UYO54" i="3"/>
  <c r="UYA54" i="3"/>
  <c r="UXY54" i="3"/>
  <c r="UXK54" i="3"/>
  <c r="UXI54" i="3"/>
  <c r="UWU54" i="3"/>
  <c r="UWS54" i="3"/>
  <c r="UWE54" i="3"/>
  <c r="UWC54" i="3"/>
  <c r="UVO54" i="3"/>
  <c r="UVM54" i="3"/>
  <c r="UUY54" i="3"/>
  <c r="UUW54" i="3"/>
  <c r="UUI54" i="3"/>
  <c r="UUG54" i="3"/>
  <c r="UTS54" i="3"/>
  <c r="UTQ54" i="3"/>
  <c r="UTC54" i="3"/>
  <c r="UTA54" i="3"/>
  <c r="USM54" i="3"/>
  <c r="USK54" i="3"/>
  <c r="URW54" i="3"/>
  <c r="URU54" i="3"/>
  <c r="URG54" i="3"/>
  <c r="URE54" i="3"/>
  <c r="UQQ54" i="3"/>
  <c r="UQO54" i="3"/>
  <c r="UQA54" i="3"/>
  <c r="UPY54" i="3"/>
  <c r="UPK54" i="3"/>
  <c r="UPI54" i="3"/>
  <c r="UOU54" i="3"/>
  <c r="UOS54" i="3"/>
  <c r="UOE54" i="3"/>
  <c r="UOC54" i="3"/>
  <c r="UNO54" i="3"/>
  <c r="UNM54" i="3"/>
  <c r="UMY54" i="3"/>
  <c r="UMW54" i="3"/>
  <c r="UMI54" i="3"/>
  <c r="UMG54" i="3"/>
  <c r="ULS54" i="3"/>
  <c r="ULQ54" i="3"/>
  <c r="ULC54" i="3"/>
  <c r="ULA54" i="3"/>
  <c r="UKM54" i="3"/>
  <c r="UKK54" i="3"/>
  <c r="UJW54" i="3"/>
  <c r="UJU54" i="3"/>
  <c r="UJG54" i="3"/>
  <c r="UJE54" i="3"/>
  <c r="UIQ54" i="3"/>
  <c r="UIO54" i="3"/>
  <c r="UIA54" i="3"/>
  <c r="UHY54" i="3"/>
  <c r="UHK54" i="3"/>
  <c r="UHI54" i="3"/>
  <c r="UGU54" i="3"/>
  <c r="UGS54" i="3"/>
  <c r="UGE54" i="3"/>
  <c r="UGC54" i="3"/>
  <c r="UFO54" i="3"/>
  <c r="UFM54" i="3"/>
  <c r="UEY54" i="3"/>
  <c r="UEW54" i="3"/>
  <c r="UEI54" i="3"/>
  <c r="UEG54" i="3"/>
  <c r="UDS54" i="3"/>
  <c r="UDQ54" i="3"/>
  <c r="UDC54" i="3"/>
  <c r="UDA54" i="3"/>
  <c r="UCM54" i="3"/>
  <c r="UCK54" i="3"/>
  <c r="UBW54" i="3"/>
  <c r="UBU54" i="3"/>
  <c r="UBG54" i="3"/>
  <c r="UBE54" i="3"/>
  <c r="UAQ54" i="3"/>
  <c r="UAO54" i="3"/>
  <c r="UAA54" i="3"/>
  <c r="TZY54" i="3"/>
  <c r="TZK54" i="3"/>
  <c r="TZI54" i="3"/>
  <c r="TYU54" i="3"/>
  <c r="TYS54" i="3"/>
  <c r="TYE54" i="3"/>
  <c r="TYC54" i="3"/>
  <c r="TXO54" i="3"/>
  <c r="TXM54" i="3"/>
  <c r="TWY54" i="3"/>
  <c r="TWW54" i="3"/>
  <c r="TWI54" i="3"/>
  <c r="TWG54" i="3"/>
  <c r="TVS54" i="3"/>
  <c r="TVQ54" i="3"/>
  <c r="TVC54" i="3"/>
  <c r="TVA54" i="3"/>
  <c r="TUM54" i="3"/>
  <c r="TUK54" i="3"/>
  <c r="TTW54" i="3"/>
  <c r="TTU54" i="3"/>
  <c r="TTG54" i="3"/>
  <c r="TTE54" i="3"/>
  <c r="TSQ54" i="3"/>
  <c r="TSO54" i="3"/>
  <c r="TSA54" i="3"/>
  <c r="TRY54" i="3"/>
  <c r="TRK54" i="3"/>
  <c r="TRI54" i="3"/>
  <c r="TQU54" i="3"/>
  <c r="TQS54" i="3"/>
  <c r="TQE54" i="3"/>
  <c r="TQC54" i="3"/>
  <c r="TPO54" i="3"/>
  <c r="TPM54" i="3"/>
  <c r="TOY54" i="3"/>
  <c r="TOW54" i="3"/>
  <c r="TOI54" i="3"/>
  <c r="TOG54" i="3"/>
  <c r="TNS54" i="3"/>
  <c r="TNQ54" i="3"/>
  <c r="TNC54" i="3"/>
  <c r="TNA54" i="3"/>
  <c r="TMM54" i="3"/>
  <c r="TMK54" i="3"/>
  <c r="TLW54" i="3"/>
  <c r="TLU54" i="3"/>
  <c r="TLG54" i="3"/>
  <c r="TLE54" i="3"/>
  <c r="TKQ54" i="3"/>
  <c r="TKO54" i="3"/>
  <c r="TKA54" i="3"/>
  <c r="TJY54" i="3"/>
  <c r="TJK54" i="3"/>
  <c r="TJI54" i="3"/>
  <c r="TIU54" i="3"/>
  <c r="TIS54" i="3"/>
  <c r="TIE54" i="3"/>
  <c r="TIC54" i="3"/>
  <c r="THO54" i="3"/>
  <c r="THM54" i="3"/>
  <c r="TGY54" i="3"/>
  <c r="TGW54" i="3"/>
  <c r="TGI54" i="3"/>
  <c r="TGG54" i="3"/>
  <c r="TFS54" i="3"/>
  <c r="TFQ54" i="3"/>
  <c r="TFC54" i="3"/>
  <c r="TFA54" i="3"/>
  <c r="TEM54" i="3"/>
  <c r="TEK54" i="3"/>
  <c r="TDW54" i="3"/>
  <c r="TDU54" i="3"/>
  <c r="TDG54" i="3"/>
  <c r="TDE54" i="3"/>
  <c r="TCQ54" i="3"/>
  <c r="TCO54" i="3"/>
  <c r="TCA54" i="3"/>
  <c r="TBY54" i="3"/>
  <c r="TBK54" i="3"/>
  <c r="TBI54" i="3"/>
  <c r="TAU54" i="3"/>
  <c r="TAS54" i="3"/>
  <c r="TAE54" i="3"/>
  <c r="TAC54" i="3"/>
  <c r="SZO54" i="3"/>
  <c r="SZM54" i="3"/>
  <c r="SYY54" i="3"/>
  <c r="SYW54" i="3"/>
  <c r="SYI54" i="3"/>
  <c r="SYG54" i="3"/>
  <c r="SXS54" i="3"/>
  <c r="SXQ54" i="3"/>
  <c r="SXC54" i="3"/>
  <c r="SXA54" i="3"/>
  <c r="SWM54" i="3"/>
  <c r="SWK54" i="3"/>
  <c r="SVW54" i="3"/>
  <c r="SVU54" i="3"/>
  <c r="SVG54" i="3"/>
  <c r="SVE54" i="3"/>
  <c r="SUQ54" i="3"/>
  <c r="SUO54" i="3"/>
  <c r="SUA54" i="3"/>
  <c r="STY54" i="3"/>
  <c r="STK54" i="3"/>
  <c r="STI54" i="3"/>
  <c r="SSU54" i="3"/>
  <c r="SSS54" i="3"/>
  <c r="SSE54" i="3"/>
  <c r="SSC54" i="3"/>
  <c r="SRO54" i="3"/>
  <c r="SRM54" i="3"/>
  <c r="SQY54" i="3"/>
  <c r="SQW54" i="3"/>
  <c r="SQI54" i="3"/>
  <c r="SQG54" i="3"/>
  <c r="SPS54" i="3"/>
  <c r="SPQ54" i="3"/>
  <c r="SPC54" i="3"/>
  <c r="SPA54" i="3"/>
  <c r="SOM54" i="3"/>
  <c r="SOK54" i="3"/>
  <c r="SNW54" i="3"/>
  <c r="SNU54" i="3"/>
  <c r="SNG54" i="3"/>
  <c r="SNE54" i="3"/>
  <c r="SMQ54" i="3"/>
  <c r="SMO54" i="3"/>
  <c r="SMA54" i="3"/>
  <c r="SLY54" i="3"/>
  <c r="SLK54" i="3"/>
  <c r="SLI54" i="3"/>
  <c r="SKU54" i="3"/>
  <c r="SKS54" i="3"/>
  <c r="SKE54" i="3"/>
  <c r="SKC54" i="3"/>
  <c r="SJO54" i="3"/>
  <c r="SJM54" i="3"/>
  <c r="SIY54" i="3"/>
  <c r="SIW54" i="3"/>
  <c r="SII54" i="3"/>
  <c r="SIG54" i="3"/>
  <c r="SHS54" i="3"/>
  <c r="SHQ54" i="3"/>
  <c r="SHC54" i="3"/>
  <c r="SHA54" i="3"/>
  <c r="SGM54" i="3"/>
  <c r="SGK54" i="3"/>
  <c r="SFW54" i="3"/>
  <c r="SFU54" i="3"/>
  <c r="SFG54" i="3"/>
  <c r="SFE54" i="3"/>
  <c r="SEQ54" i="3"/>
  <c r="SEO54" i="3"/>
  <c r="SEA54" i="3"/>
  <c r="SDY54" i="3"/>
  <c r="SDK54" i="3"/>
  <c r="SDI54" i="3"/>
  <c r="SCU54" i="3"/>
  <c r="SCS54" i="3"/>
  <c r="SCE54" i="3"/>
  <c r="SCC54" i="3"/>
  <c r="SBO54" i="3"/>
  <c r="SBM54" i="3"/>
  <c r="SAY54" i="3"/>
  <c r="SAW54" i="3"/>
  <c r="SAI54" i="3"/>
  <c r="SAG54" i="3"/>
  <c r="RZS54" i="3"/>
  <c r="RZQ54" i="3"/>
  <c r="RZC54" i="3"/>
  <c r="RZA54" i="3"/>
  <c r="RYM54" i="3"/>
  <c r="RYK54" i="3"/>
  <c r="RXW54" i="3"/>
  <c r="RXU54" i="3"/>
  <c r="RXG54" i="3"/>
  <c r="RXE54" i="3"/>
  <c r="RWQ54" i="3"/>
  <c r="RWO54" i="3"/>
  <c r="RWA54" i="3"/>
  <c r="RVY54" i="3"/>
  <c r="RVK54" i="3"/>
  <c r="RVI54" i="3"/>
  <c r="RUU54" i="3"/>
  <c r="RUS54" i="3"/>
  <c r="RUE54" i="3"/>
  <c r="RUC54" i="3"/>
  <c r="RTO54" i="3"/>
  <c r="RTM54" i="3"/>
  <c r="RSY54" i="3"/>
  <c r="RSW54" i="3"/>
  <c r="RSI54" i="3"/>
  <c r="RSG54" i="3"/>
  <c r="RRS54" i="3"/>
  <c r="RRQ54" i="3"/>
  <c r="RRC54" i="3"/>
  <c r="RRA54" i="3"/>
  <c r="RQM54" i="3"/>
  <c r="RQK54" i="3"/>
  <c r="RPW54" i="3"/>
  <c r="RPU54" i="3"/>
  <c r="RPG54" i="3"/>
  <c r="RPE54" i="3"/>
  <c r="ROQ54" i="3"/>
  <c r="ROO54" i="3"/>
  <c r="ROA54" i="3"/>
  <c r="RNY54" i="3"/>
  <c r="RNK54" i="3"/>
  <c r="RNI54" i="3"/>
  <c r="RMU54" i="3"/>
  <c r="RMS54" i="3"/>
  <c r="RME54" i="3"/>
  <c r="RMC54" i="3"/>
  <c r="RLO54" i="3"/>
  <c r="RLM54" i="3"/>
  <c r="RKY54" i="3"/>
  <c r="RKW54" i="3"/>
  <c r="RKI54" i="3"/>
  <c r="RKG54" i="3"/>
  <c r="RJS54" i="3"/>
  <c r="RJQ54" i="3"/>
  <c r="RJC54" i="3"/>
  <c r="RJA54" i="3"/>
  <c r="RIM54" i="3"/>
  <c r="RIK54" i="3"/>
  <c r="RHW54" i="3"/>
  <c r="RHU54" i="3"/>
  <c r="RHG54" i="3"/>
  <c r="RHE54" i="3"/>
  <c r="RGQ54" i="3"/>
  <c r="RGO54" i="3"/>
  <c r="RGA54" i="3"/>
  <c r="RFY54" i="3"/>
  <c r="RFK54" i="3"/>
  <c r="RFI54" i="3"/>
  <c r="REU54" i="3"/>
  <c r="RES54" i="3"/>
  <c r="REE54" i="3"/>
  <c r="REC54" i="3"/>
  <c r="RDO54" i="3"/>
  <c r="RDM54" i="3"/>
  <c r="RCY54" i="3"/>
  <c r="RCW54" i="3"/>
  <c r="RCI54" i="3"/>
  <c r="RCG54" i="3"/>
  <c r="RBS54" i="3"/>
  <c r="RBQ54" i="3"/>
  <c r="RBC54" i="3"/>
  <c r="RBA54" i="3"/>
  <c r="RAM54" i="3"/>
  <c r="RAK54" i="3"/>
  <c r="QZW54" i="3"/>
  <c r="QZU54" i="3"/>
  <c r="QZG54" i="3"/>
  <c r="QZE54" i="3"/>
  <c r="QYQ54" i="3"/>
  <c r="QYO54" i="3"/>
  <c r="QYA54" i="3"/>
  <c r="QXY54" i="3"/>
  <c r="QXK54" i="3"/>
  <c r="QXI54" i="3"/>
  <c r="QWU54" i="3"/>
  <c r="QWS54" i="3"/>
  <c r="QWE54" i="3"/>
  <c r="QWC54" i="3"/>
  <c r="QVO54" i="3"/>
  <c r="QVM54" i="3"/>
  <c r="QUY54" i="3"/>
  <c r="QUW54" i="3"/>
  <c r="QUI54" i="3"/>
  <c r="QUG54" i="3"/>
  <c r="QTS54" i="3"/>
  <c r="QTQ54" i="3"/>
  <c r="QTC54" i="3"/>
  <c r="QTA54" i="3"/>
  <c r="QSM54" i="3"/>
  <c r="QSK54" i="3"/>
  <c r="QRW54" i="3"/>
  <c r="QRU54" i="3"/>
  <c r="QRG54" i="3"/>
  <c r="QRE54" i="3"/>
  <c r="QQQ54" i="3"/>
  <c r="QQO54" i="3"/>
  <c r="QQA54" i="3"/>
  <c r="QPY54" i="3"/>
  <c r="QPK54" i="3"/>
  <c r="QPI54" i="3"/>
  <c r="QOU54" i="3"/>
  <c r="QOS54" i="3"/>
  <c r="QOE54" i="3"/>
  <c r="QOC54" i="3"/>
  <c r="QNO54" i="3"/>
  <c r="QNM54" i="3"/>
  <c r="QMY54" i="3"/>
  <c r="QMW54" i="3"/>
  <c r="QMI54" i="3"/>
  <c r="QMG54" i="3"/>
  <c r="QLS54" i="3"/>
  <c r="QLQ54" i="3"/>
  <c r="QLC54" i="3"/>
  <c r="QLA54" i="3"/>
  <c r="QKM54" i="3"/>
  <c r="QKK54" i="3"/>
  <c r="QJW54" i="3"/>
  <c r="QJU54" i="3"/>
  <c r="QJG54" i="3"/>
  <c r="QJE54" i="3"/>
  <c r="QIQ54" i="3"/>
  <c r="QIO54" i="3"/>
  <c r="QIA54" i="3"/>
  <c r="QHY54" i="3"/>
  <c r="QHK54" i="3"/>
  <c r="QHI54" i="3"/>
  <c r="QGU54" i="3"/>
  <c r="QGS54" i="3"/>
  <c r="QGE54" i="3"/>
  <c r="QGC54" i="3"/>
  <c r="QFO54" i="3"/>
  <c r="QFM54" i="3"/>
  <c r="QEY54" i="3"/>
  <c r="QEW54" i="3"/>
  <c r="QEI54" i="3"/>
  <c r="QEG54" i="3"/>
  <c r="QDS54" i="3"/>
  <c r="QDQ54" i="3"/>
  <c r="QDC54" i="3"/>
  <c r="QDA54" i="3"/>
  <c r="QCM54" i="3"/>
  <c r="QCK54" i="3"/>
  <c r="QBW54" i="3"/>
  <c r="QBU54" i="3"/>
  <c r="QBG54" i="3"/>
  <c r="QBE54" i="3"/>
  <c r="QAQ54" i="3"/>
  <c r="QAO54" i="3"/>
  <c r="QAA54" i="3"/>
  <c r="PZY54" i="3"/>
  <c r="PZK54" i="3"/>
  <c r="PZI54" i="3"/>
  <c r="PYU54" i="3"/>
  <c r="PYS54" i="3"/>
  <c r="PYE54" i="3"/>
  <c r="PYC54" i="3"/>
  <c r="PXO54" i="3"/>
  <c r="PXM54" i="3"/>
  <c r="PWY54" i="3"/>
  <c r="PWW54" i="3"/>
  <c r="PWI54" i="3"/>
  <c r="PWG54" i="3"/>
  <c r="PVS54" i="3"/>
  <c r="PVQ54" i="3"/>
  <c r="PVC54" i="3"/>
  <c r="PVA54" i="3"/>
  <c r="PUM54" i="3"/>
  <c r="PUK54" i="3"/>
  <c r="PTW54" i="3"/>
  <c r="PTU54" i="3"/>
  <c r="PTG54" i="3"/>
  <c r="PTE54" i="3"/>
  <c r="PSQ54" i="3"/>
  <c r="PSO54" i="3"/>
  <c r="PSA54" i="3"/>
  <c r="PRY54" i="3"/>
  <c r="PRK54" i="3"/>
  <c r="PRI54" i="3"/>
  <c r="PQU54" i="3"/>
  <c r="PQS54" i="3"/>
  <c r="PQE54" i="3"/>
  <c r="PQC54" i="3"/>
  <c r="PPO54" i="3"/>
  <c r="PPM54" i="3"/>
  <c r="POY54" i="3"/>
  <c r="POW54" i="3"/>
  <c r="POI54" i="3"/>
  <c r="POG54" i="3"/>
  <c r="PNS54" i="3"/>
  <c r="PNQ54" i="3"/>
  <c r="PNC54" i="3"/>
  <c r="PNA54" i="3"/>
  <c r="PMM54" i="3"/>
  <c r="PMK54" i="3"/>
  <c r="PLW54" i="3"/>
  <c r="PLU54" i="3"/>
  <c r="PLG54" i="3"/>
  <c r="PLE54" i="3"/>
  <c r="PKQ54" i="3"/>
  <c r="PKO54" i="3"/>
  <c r="PKA54" i="3"/>
  <c r="PJY54" i="3"/>
  <c r="PJK54" i="3"/>
  <c r="PJI54" i="3"/>
  <c r="PIU54" i="3"/>
  <c r="PIS54" i="3"/>
  <c r="PIE54" i="3"/>
  <c r="PIC54" i="3"/>
  <c r="PHO54" i="3"/>
  <c r="PHM54" i="3"/>
  <c r="PGY54" i="3"/>
  <c r="PGW54" i="3"/>
  <c r="PGI54" i="3"/>
  <c r="PGG54" i="3"/>
  <c r="PFS54" i="3"/>
  <c r="PFQ54" i="3"/>
  <c r="PFC54" i="3"/>
  <c r="PFA54" i="3"/>
  <c r="PEM54" i="3"/>
  <c r="PEK54" i="3"/>
  <c r="PDW54" i="3"/>
  <c r="PDU54" i="3"/>
  <c r="PDG54" i="3"/>
  <c r="PDE54" i="3"/>
  <c r="PCQ54" i="3"/>
  <c r="PCO54" i="3"/>
  <c r="PCA54" i="3"/>
  <c r="PBY54" i="3"/>
  <c r="PBK54" i="3"/>
  <c r="PBI54" i="3"/>
  <c r="PAU54" i="3"/>
  <c r="PAS54" i="3"/>
  <c r="PAE54" i="3"/>
  <c r="PAC54" i="3"/>
  <c r="OZO54" i="3"/>
  <c r="OZM54" i="3"/>
  <c r="OYY54" i="3"/>
  <c r="OYW54" i="3"/>
  <c r="OYI54" i="3"/>
  <c r="OYG54" i="3"/>
  <c r="OXS54" i="3"/>
  <c r="OXQ54" i="3"/>
  <c r="OXC54" i="3"/>
  <c r="OXA54" i="3"/>
  <c r="OWM54" i="3"/>
  <c r="OWK54" i="3"/>
  <c r="OVW54" i="3"/>
  <c r="OVU54" i="3"/>
  <c r="OVG54" i="3"/>
  <c r="OVE54" i="3"/>
  <c r="OUQ54" i="3"/>
  <c r="OUO54" i="3"/>
  <c r="OUA54" i="3"/>
  <c r="OTY54" i="3"/>
  <c r="OTK54" i="3"/>
  <c r="OTI54" i="3"/>
  <c r="OSU54" i="3"/>
  <c r="OSS54" i="3"/>
  <c r="OSE54" i="3"/>
  <c r="OSC54" i="3"/>
  <c r="ORO54" i="3"/>
  <c r="ORM54" i="3"/>
  <c r="OQY54" i="3"/>
  <c r="OQW54" i="3"/>
  <c r="OQI54" i="3"/>
  <c r="OQG54" i="3"/>
  <c r="OPS54" i="3"/>
  <c r="OPQ54" i="3"/>
  <c r="OPC54" i="3"/>
  <c r="OPA54" i="3"/>
  <c r="OOM54" i="3"/>
  <c r="OOK54" i="3"/>
  <c r="ONW54" i="3"/>
  <c r="ONU54" i="3"/>
  <c r="ONG54" i="3"/>
  <c r="ONE54" i="3"/>
  <c r="OMQ54" i="3"/>
  <c r="OMO54" i="3"/>
  <c r="OMA54" i="3"/>
  <c r="OLY54" i="3"/>
  <c r="OLK54" i="3"/>
  <c r="OLI54" i="3"/>
  <c r="OKU54" i="3"/>
  <c r="OKS54" i="3"/>
  <c r="OKE54" i="3"/>
  <c r="OKC54" i="3"/>
  <c r="OJO54" i="3"/>
  <c r="OJM54" i="3"/>
  <c r="OIY54" i="3"/>
  <c r="OIW54" i="3"/>
  <c r="OII54" i="3"/>
  <c r="OIG54" i="3"/>
  <c r="OHS54" i="3"/>
  <c r="OHQ54" i="3"/>
  <c r="OHC54" i="3"/>
  <c r="OHA54" i="3"/>
  <c r="OGM54" i="3"/>
  <c r="OGK54" i="3"/>
  <c r="OFW54" i="3"/>
  <c r="OFU54" i="3"/>
  <c r="OFG54" i="3"/>
  <c r="OFE54" i="3"/>
  <c r="OEQ54" i="3"/>
  <c r="OEO54" i="3"/>
  <c r="OEA54" i="3"/>
  <c r="ODY54" i="3"/>
  <c r="ODK54" i="3"/>
  <c r="ODI54" i="3"/>
  <c r="OCU54" i="3"/>
  <c r="OCS54" i="3"/>
  <c r="OCE54" i="3"/>
  <c r="OCC54" i="3"/>
  <c r="OBO54" i="3"/>
  <c r="OBM54" i="3"/>
  <c r="OAY54" i="3"/>
  <c r="OAW54" i="3"/>
  <c r="OAI54" i="3"/>
  <c r="OAG54" i="3"/>
  <c r="NZS54" i="3"/>
  <c r="NZQ54" i="3"/>
  <c r="NZC54" i="3"/>
  <c r="NZA54" i="3"/>
  <c r="NYM54" i="3"/>
  <c r="NYK54" i="3"/>
  <c r="NXW54" i="3"/>
  <c r="NXU54" i="3"/>
  <c r="NXG54" i="3"/>
  <c r="NXE54" i="3"/>
  <c r="NWQ54" i="3"/>
  <c r="NWO54" i="3"/>
  <c r="NWA54" i="3"/>
  <c r="NVY54" i="3"/>
  <c r="NVK54" i="3"/>
  <c r="NVI54" i="3"/>
  <c r="NUU54" i="3"/>
  <c r="NUS54" i="3"/>
  <c r="NUE54" i="3"/>
  <c r="NUC54" i="3"/>
  <c r="NTO54" i="3"/>
  <c r="NTM54" i="3"/>
  <c r="NSY54" i="3"/>
  <c r="NSW54" i="3"/>
  <c r="NSI54" i="3"/>
  <c r="NSG54" i="3"/>
  <c r="NRS54" i="3"/>
  <c r="NRQ54" i="3"/>
  <c r="NRC54" i="3"/>
  <c r="NRA54" i="3"/>
  <c r="NQM54" i="3"/>
  <c r="NQK54" i="3"/>
  <c r="NPW54" i="3"/>
  <c r="NPU54" i="3"/>
  <c r="NPG54" i="3"/>
  <c r="NPE54" i="3"/>
  <c r="NOQ54" i="3"/>
  <c r="NOO54" i="3"/>
  <c r="NOA54" i="3"/>
  <c r="NNY54" i="3"/>
  <c r="NNK54" i="3"/>
  <c r="NNI54" i="3"/>
  <c r="NMU54" i="3"/>
  <c r="NMS54" i="3"/>
  <c r="NME54" i="3"/>
  <c r="NMC54" i="3"/>
  <c r="NLO54" i="3"/>
  <c r="NLM54" i="3"/>
  <c r="NKY54" i="3"/>
  <c r="NKW54" i="3"/>
  <c r="NKI54" i="3"/>
  <c r="NKG54" i="3"/>
  <c r="NJS54" i="3"/>
  <c r="NJQ54" i="3"/>
  <c r="NJC54" i="3"/>
  <c r="NJA54" i="3"/>
  <c r="NIM54" i="3"/>
  <c r="NIK54" i="3"/>
  <c r="NHW54" i="3"/>
  <c r="NHU54" i="3"/>
  <c r="NHG54" i="3"/>
  <c r="NHE54" i="3"/>
  <c r="NGQ54" i="3"/>
  <c r="NGO54" i="3"/>
  <c r="NGA54" i="3"/>
  <c r="NFY54" i="3"/>
  <c r="NFK54" i="3"/>
  <c r="NFI54" i="3"/>
  <c r="NEU54" i="3"/>
  <c r="NES54" i="3"/>
  <c r="NEE54" i="3"/>
  <c r="NEC54" i="3"/>
  <c r="NDO54" i="3"/>
  <c r="NDM54" i="3"/>
  <c r="NCY54" i="3"/>
  <c r="NCW54" i="3"/>
  <c r="NCI54" i="3"/>
  <c r="NCG54" i="3"/>
  <c r="NBS54" i="3"/>
  <c r="NBQ54" i="3"/>
  <c r="NBC54" i="3"/>
  <c r="NBA54" i="3"/>
  <c r="NAM54" i="3"/>
  <c r="NAK54" i="3"/>
  <c r="MZW54" i="3"/>
  <c r="MZU54" i="3"/>
  <c r="MZG54" i="3"/>
  <c r="MZE54" i="3"/>
  <c r="MYQ54" i="3"/>
  <c r="MYO54" i="3"/>
  <c r="MYA54" i="3"/>
  <c r="MXY54" i="3"/>
  <c r="MXK54" i="3"/>
  <c r="MXI54" i="3"/>
  <c r="MWU54" i="3"/>
  <c r="MWS54" i="3"/>
  <c r="MWE54" i="3"/>
  <c r="MWC54" i="3"/>
  <c r="MVO54" i="3"/>
  <c r="MVM54" i="3"/>
  <c r="MUY54" i="3"/>
  <c r="MUW54" i="3"/>
  <c r="MUI54" i="3"/>
  <c r="MUG54" i="3"/>
  <c r="MTS54" i="3"/>
  <c r="MTQ54" i="3"/>
  <c r="MTC54" i="3"/>
  <c r="MTA54" i="3"/>
  <c r="MSM54" i="3"/>
  <c r="MSK54" i="3"/>
  <c r="MRW54" i="3"/>
  <c r="MRU54" i="3"/>
  <c r="MRG54" i="3"/>
  <c r="MRE54" i="3"/>
  <c r="MQQ54" i="3"/>
  <c r="MQO54" i="3"/>
  <c r="MQA54" i="3"/>
  <c r="MPY54" i="3"/>
  <c r="MPK54" i="3"/>
  <c r="MPI54" i="3"/>
  <c r="MOU54" i="3"/>
  <c r="MOS54" i="3"/>
  <c r="MOE54" i="3"/>
  <c r="MOC54" i="3"/>
  <c r="MNO54" i="3"/>
  <c r="MNM54" i="3"/>
  <c r="MMY54" i="3"/>
  <c r="MMW54" i="3"/>
  <c r="MMI54" i="3"/>
  <c r="MMG54" i="3"/>
  <c r="MLS54" i="3"/>
  <c r="MLQ54" i="3"/>
  <c r="MLC54" i="3"/>
  <c r="MLA54" i="3"/>
  <c r="MKM54" i="3"/>
  <c r="MKK54" i="3"/>
  <c r="MJW54" i="3"/>
  <c r="MJU54" i="3"/>
  <c r="MJG54" i="3"/>
  <c r="MJE54" i="3"/>
  <c r="MIQ54" i="3"/>
  <c r="MIO54" i="3"/>
  <c r="MIA54" i="3"/>
  <c r="MHY54" i="3"/>
  <c r="MHK54" i="3"/>
  <c r="MHI54" i="3"/>
  <c r="MGU54" i="3"/>
  <c r="MGS54" i="3"/>
  <c r="MGE54" i="3"/>
  <c r="MGC54" i="3"/>
  <c r="MFO54" i="3"/>
  <c r="MFM54" i="3"/>
  <c r="MEY54" i="3"/>
  <c r="MEW54" i="3"/>
  <c r="MEI54" i="3"/>
  <c r="MEG54" i="3"/>
  <c r="MDS54" i="3"/>
  <c r="MDQ54" i="3"/>
  <c r="MDC54" i="3"/>
  <c r="MDA54" i="3"/>
  <c r="MCM54" i="3"/>
  <c r="MCK54" i="3"/>
  <c r="MBW54" i="3"/>
  <c r="MBU54" i="3"/>
  <c r="MBG54" i="3"/>
  <c r="MBE54" i="3"/>
  <c r="MAQ54" i="3"/>
  <c r="MAO54" i="3"/>
  <c r="MAA54" i="3"/>
  <c r="LZY54" i="3"/>
  <c r="LZK54" i="3"/>
  <c r="LZI54" i="3"/>
  <c r="LYU54" i="3"/>
  <c r="LYS54" i="3"/>
  <c r="LYE54" i="3"/>
  <c r="LYC54" i="3"/>
  <c r="LXO54" i="3"/>
  <c r="LXM54" i="3"/>
  <c r="LWY54" i="3"/>
  <c r="LWW54" i="3"/>
  <c r="LWI54" i="3"/>
  <c r="LWG54" i="3"/>
  <c r="LVS54" i="3"/>
  <c r="LVQ54" i="3"/>
  <c r="LVC54" i="3"/>
  <c r="LVA54" i="3"/>
  <c r="LUM54" i="3"/>
  <c r="LUK54" i="3"/>
  <c r="LTW54" i="3"/>
  <c r="LTU54" i="3"/>
  <c r="LTG54" i="3"/>
  <c r="LTE54" i="3"/>
  <c r="LSQ54" i="3"/>
  <c r="LSO54" i="3"/>
  <c r="LSA54" i="3"/>
  <c r="LRY54" i="3"/>
  <c r="LRK54" i="3"/>
  <c r="LRI54" i="3"/>
  <c r="LQU54" i="3"/>
  <c r="LQS54" i="3"/>
  <c r="LQE54" i="3"/>
  <c r="LQC54" i="3"/>
  <c r="LPO54" i="3"/>
  <c r="LPM54" i="3"/>
  <c r="LOY54" i="3"/>
  <c r="LOW54" i="3"/>
  <c r="LOI54" i="3"/>
  <c r="LOG54" i="3"/>
  <c r="LNS54" i="3"/>
  <c r="LNQ54" i="3"/>
  <c r="LNC54" i="3"/>
  <c r="LNA54" i="3"/>
  <c r="LMM54" i="3"/>
  <c r="LMK54" i="3"/>
  <c r="LLW54" i="3"/>
  <c r="LLU54" i="3"/>
  <c r="LLG54" i="3"/>
  <c r="LLE54" i="3"/>
  <c r="LKQ54" i="3"/>
  <c r="LKO54" i="3"/>
  <c r="LKA54" i="3"/>
  <c r="LJY54" i="3"/>
  <c r="LJK54" i="3"/>
  <c r="LJI54" i="3"/>
  <c r="LIU54" i="3"/>
  <c r="LIS54" i="3"/>
  <c r="LIE54" i="3"/>
  <c r="LIC54" i="3"/>
  <c r="LHO54" i="3"/>
  <c r="LHM54" i="3"/>
  <c r="LGY54" i="3"/>
  <c r="LGW54" i="3"/>
  <c r="LGI54" i="3"/>
  <c r="LGG54" i="3"/>
  <c r="LFS54" i="3"/>
  <c r="LFQ54" i="3"/>
  <c r="LFC54" i="3"/>
  <c r="LFA54" i="3"/>
  <c r="LEM54" i="3"/>
  <c r="LEK54" i="3"/>
  <c r="LDW54" i="3"/>
  <c r="LDU54" i="3"/>
  <c r="LDG54" i="3"/>
  <c r="LDE54" i="3"/>
  <c r="LCQ54" i="3"/>
  <c r="LCO54" i="3"/>
  <c r="LCA54" i="3"/>
  <c r="LBY54" i="3"/>
  <c r="LBK54" i="3"/>
  <c r="LBI54" i="3"/>
  <c r="LAU54" i="3"/>
  <c r="LAS54" i="3"/>
  <c r="LAE54" i="3"/>
  <c r="LAC54" i="3"/>
  <c r="KZO54" i="3"/>
  <c r="KZM54" i="3"/>
  <c r="KYY54" i="3"/>
  <c r="KYW54" i="3"/>
  <c r="KYI54" i="3"/>
  <c r="KYG54" i="3"/>
  <c r="KXS54" i="3"/>
  <c r="KXQ54" i="3"/>
  <c r="KXC54" i="3"/>
  <c r="KXA54" i="3"/>
  <c r="KWM54" i="3"/>
  <c r="KWK54" i="3"/>
  <c r="KVW54" i="3"/>
  <c r="KVU54" i="3"/>
  <c r="KVG54" i="3"/>
  <c r="KVE54" i="3"/>
  <c r="KUQ54" i="3"/>
  <c r="KUO54" i="3"/>
  <c r="KUA54" i="3"/>
  <c r="KTY54" i="3"/>
  <c r="KTK54" i="3"/>
  <c r="KTI54" i="3"/>
  <c r="KSU54" i="3"/>
  <c r="KSS54" i="3"/>
  <c r="KSE54" i="3"/>
  <c r="KSC54" i="3"/>
  <c r="KRO54" i="3"/>
  <c r="KRM54" i="3"/>
  <c r="KQY54" i="3"/>
  <c r="KQW54" i="3"/>
  <c r="KQI54" i="3"/>
  <c r="KQG54" i="3"/>
  <c r="KPS54" i="3"/>
  <c r="KPQ54" i="3"/>
  <c r="KPC54" i="3"/>
  <c r="KPA54" i="3"/>
  <c r="KOM54" i="3"/>
  <c r="KOK54" i="3"/>
  <c r="KNW54" i="3"/>
  <c r="KNU54" i="3"/>
  <c r="KNG54" i="3"/>
  <c r="KNE54" i="3"/>
  <c r="KMQ54" i="3"/>
  <c r="KMO54" i="3"/>
  <c r="KMA54" i="3"/>
  <c r="KLY54" i="3"/>
  <c r="KLK54" i="3"/>
  <c r="KLI54" i="3"/>
  <c r="KKU54" i="3"/>
  <c r="KKS54" i="3"/>
  <c r="KKE54" i="3"/>
  <c r="KKC54" i="3"/>
  <c r="KJO54" i="3"/>
  <c r="KJM54" i="3"/>
  <c r="KIY54" i="3"/>
  <c r="KIW54" i="3"/>
  <c r="KII54" i="3"/>
  <c r="KIG54" i="3"/>
  <c r="KHS54" i="3"/>
  <c r="KHQ54" i="3"/>
  <c r="KHC54" i="3"/>
  <c r="KHA54" i="3"/>
  <c r="KGM54" i="3"/>
  <c r="KGK54" i="3"/>
  <c r="KFW54" i="3"/>
  <c r="KFU54" i="3"/>
  <c r="KFG54" i="3"/>
  <c r="KFE54" i="3"/>
  <c r="KEQ54" i="3"/>
  <c r="KEO54" i="3"/>
  <c r="KEA54" i="3"/>
  <c r="KDY54" i="3"/>
  <c r="KDK54" i="3"/>
  <c r="KDI54" i="3"/>
  <c r="KCU54" i="3"/>
  <c r="KCS54" i="3"/>
  <c r="KCE54" i="3"/>
  <c r="KCC54" i="3"/>
  <c r="KBO54" i="3"/>
  <c r="KBM54" i="3"/>
  <c r="KAY54" i="3"/>
  <c r="KAW54" i="3"/>
  <c r="KAI54" i="3"/>
  <c r="KAG54" i="3"/>
  <c r="JZS54" i="3"/>
  <c r="JZQ54" i="3"/>
  <c r="JZC54" i="3"/>
  <c r="JZA54" i="3"/>
  <c r="JYM54" i="3"/>
  <c r="JYK54" i="3"/>
  <c r="JXW54" i="3"/>
  <c r="JXU54" i="3"/>
  <c r="JXG54" i="3"/>
  <c r="JXE54" i="3"/>
  <c r="JWQ54" i="3"/>
  <c r="JWO54" i="3"/>
  <c r="JWA54" i="3"/>
  <c r="JVY54" i="3"/>
  <c r="JVK54" i="3"/>
  <c r="JVI54" i="3"/>
  <c r="JUU54" i="3"/>
  <c r="JUS54" i="3"/>
  <c r="JUE54" i="3"/>
  <c r="JUC54" i="3"/>
  <c r="JTO54" i="3"/>
  <c r="JTM54" i="3"/>
  <c r="JSY54" i="3"/>
  <c r="JSW54" i="3"/>
  <c r="JSI54" i="3"/>
  <c r="JSG54" i="3"/>
  <c r="JRS54" i="3"/>
  <c r="JRQ54" i="3"/>
  <c r="JRC54" i="3"/>
  <c r="JRA54" i="3"/>
  <c r="JQM54" i="3"/>
  <c r="JQK54" i="3"/>
  <c r="JPW54" i="3"/>
  <c r="JPU54" i="3"/>
  <c r="JPG54" i="3"/>
  <c r="JPE54" i="3"/>
  <c r="JOQ54" i="3"/>
  <c r="JOO54" i="3"/>
  <c r="JOA54" i="3"/>
  <c r="JNY54" i="3"/>
  <c r="JNK54" i="3"/>
  <c r="JNI54" i="3"/>
  <c r="JMU54" i="3"/>
  <c r="JMS54" i="3"/>
  <c r="JME54" i="3"/>
  <c r="JMC54" i="3"/>
  <c r="JLO54" i="3"/>
  <c r="JLM54" i="3"/>
  <c r="JKY54" i="3"/>
  <c r="JKW54" i="3"/>
  <c r="JKI54" i="3"/>
  <c r="JKG54" i="3"/>
  <c r="JJS54" i="3"/>
  <c r="JJQ54" i="3"/>
  <c r="JJC54" i="3"/>
  <c r="JJA54" i="3"/>
  <c r="JIM54" i="3"/>
  <c r="JIK54" i="3"/>
  <c r="JHW54" i="3"/>
  <c r="JHU54" i="3"/>
  <c r="JHG54" i="3"/>
  <c r="JHE54" i="3"/>
  <c r="JGQ54" i="3"/>
  <c r="JGO54" i="3"/>
  <c r="JGA54" i="3"/>
  <c r="JFY54" i="3"/>
  <c r="JFK54" i="3"/>
  <c r="JFI54" i="3"/>
  <c r="JEU54" i="3"/>
  <c r="JES54" i="3"/>
  <c r="JEE54" i="3"/>
  <c r="JEC54" i="3"/>
  <c r="JDO54" i="3"/>
  <c r="JDM54" i="3"/>
  <c r="JCY54" i="3"/>
  <c r="JCW54" i="3"/>
  <c r="JCI54" i="3"/>
  <c r="JCG54" i="3"/>
  <c r="JBS54" i="3"/>
  <c r="JBQ54" i="3"/>
  <c r="JBC54" i="3"/>
  <c r="JBA54" i="3"/>
  <c r="JAM54" i="3"/>
  <c r="JAK54" i="3"/>
  <c r="IZW54" i="3"/>
  <c r="IZU54" i="3"/>
  <c r="IZG54" i="3"/>
  <c r="IZE54" i="3"/>
  <c r="IYQ54" i="3"/>
  <c r="IYO54" i="3"/>
  <c r="IYA54" i="3"/>
  <c r="IXY54" i="3"/>
  <c r="IXK54" i="3"/>
  <c r="IXI54" i="3"/>
  <c r="IWU54" i="3"/>
  <c r="IWS54" i="3"/>
  <c r="IWE54" i="3"/>
  <c r="IWC54" i="3"/>
  <c r="IVO54" i="3"/>
  <c r="IVM54" i="3"/>
  <c r="IUY54" i="3"/>
  <c r="IUW54" i="3"/>
  <c r="IUI54" i="3"/>
  <c r="IUG54" i="3"/>
  <c r="ITS54" i="3"/>
  <c r="ITQ54" i="3"/>
  <c r="ITC54" i="3"/>
  <c r="ITA54" i="3"/>
  <c r="ISM54" i="3"/>
  <c r="ISK54" i="3"/>
  <c r="IRW54" i="3"/>
  <c r="IRU54" i="3"/>
  <c r="IRG54" i="3"/>
  <c r="IRE54" i="3"/>
  <c r="IQQ54" i="3"/>
  <c r="IQO54" i="3"/>
  <c r="IQA54" i="3"/>
  <c r="IPY54" i="3"/>
  <c r="IPK54" i="3"/>
  <c r="IPI54" i="3"/>
  <c r="IOU54" i="3"/>
  <c r="IOS54" i="3"/>
  <c r="IOE54" i="3"/>
  <c r="IOC54" i="3"/>
  <c r="INO54" i="3"/>
  <c r="INM54" i="3"/>
  <c r="IMY54" i="3"/>
  <c r="IMW54" i="3"/>
  <c r="IMI54" i="3"/>
  <c r="IMG54" i="3"/>
  <c r="ILS54" i="3"/>
  <c r="ILQ54" i="3"/>
  <c r="ILC54" i="3"/>
  <c r="ILA54" i="3"/>
  <c r="IKM54" i="3"/>
  <c r="IKK54" i="3"/>
  <c r="IJW54" i="3"/>
  <c r="IJU54" i="3"/>
  <c r="IJG54" i="3"/>
  <c r="IJE54" i="3"/>
  <c r="IIQ54" i="3"/>
  <c r="IIO54" i="3"/>
  <c r="IIA54" i="3"/>
  <c r="IHY54" i="3"/>
  <c r="IHK54" i="3"/>
  <c r="IHI54" i="3"/>
  <c r="IGU54" i="3"/>
  <c r="IGS54" i="3"/>
  <c r="IGE54" i="3"/>
  <c r="IGC54" i="3"/>
  <c r="IFO54" i="3"/>
  <c r="IFM54" i="3"/>
  <c r="IEY54" i="3"/>
  <c r="IEW54" i="3"/>
  <c r="IEI54" i="3"/>
  <c r="IEG54" i="3"/>
  <c r="IDS54" i="3"/>
  <c r="IDQ54" i="3"/>
  <c r="IDC54" i="3"/>
  <c r="IDA54" i="3"/>
  <c r="ICM54" i="3"/>
  <c r="ICK54" i="3"/>
  <c r="IBW54" i="3"/>
  <c r="IBU54" i="3"/>
  <c r="IBG54" i="3"/>
  <c r="IBE54" i="3"/>
  <c r="IAQ54" i="3"/>
  <c r="IAO54" i="3"/>
  <c r="IAA54" i="3"/>
  <c r="HZY54" i="3"/>
  <c r="HZK54" i="3"/>
  <c r="HZI54" i="3"/>
  <c r="HYU54" i="3"/>
  <c r="HYS54" i="3"/>
  <c r="HYE54" i="3"/>
  <c r="HYC54" i="3"/>
  <c r="HXO54" i="3"/>
  <c r="HXM54" i="3"/>
  <c r="HWY54" i="3"/>
  <c r="HWW54" i="3"/>
  <c r="HWI54" i="3"/>
  <c r="HWG54" i="3"/>
  <c r="HVS54" i="3"/>
  <c r="HVQ54" i="3"/>
  <c r="HVC54" i="3"/>
  <c r="HVA54" i="3"/>
  <c r="HUM54" i="3"/>
  <c r="HUK54" i="3"/>
  <c r="HTW54" i="3"/>
  <c r="HTU54" i="3"/>
  <c r="HTG54" i="3"/>
  <c r="HTE54" i="3"/>
  <c r="HSQ54" i="3"/>
  <c r="HSO54" i="3"/>
  <c r="HSA54" i="3"/>
  <c r="HRY54" i="3"/>
  <c r="HRK54" i="3"/>
  <c r="HRI54" i="3"/>
  <c r="HQU54" i="3"/>
  <c r="HQS54" i="3"/>
  <c r="HQE54" i="3"/>
  <c r="HQC54" i="3"/>
  <c r="HPO54" i="3"/>
  <c r="HPM54" i="3"/>
  <c r="HOY54" i="3"/>
  <c r="HOW54" i="3"/>
  <c r="HOI54" i="3"/>
  <c r="HOG54" i="3"/>
  <c r="HNS54" i="3"/>
  <c r="HNQ54" i="3"/>
  <c r="HNC54" i="3"/>
  <c r="HNA54" i="3"/>
  <c r="HMM54" i="3"/>
  <c r="HMK54" i="3"/>
  <c r="HLW54" i="3"/>
  <c r="HLU54" i="3"/>
  <c r="HLG54" i="3"/>
  <c r="HLE54" i="3"/>
  <c r="HKQ54" i="3"/>
  <c r="HKO54" i="3"/>
  <c r="HKA54" i="3"/>
  <c r="HJY54" i="3"/>
  <c r="HJK54" i="3"/>
  <c r="HJI54" i="3"/>
  <c r="HIU54" i="3"/>
  <c r="HIS54" i="3"/>
  <c r="HIE54" i="3"/>
  <c r="HIC54" i="3"/>
  <c r="HHO54" i="3"/>
  <c r="HHM54" i="3"/>
  <c r="HGY54" i="3"/>
  <c r="HGW54" i="3"/>
  <c r="HGI54" i="3"/>
  <c r="HGG54" i="3"/>
  <c r="HFS54" i="3"/>
  <c r="HFQ54" i="3"/>
  <c r="HFC54" i="3"/>
  <c r="HFA54" i="3"/>
  <c r="HEM54" i="3"/>
  <c r="HEK54" i="3"/>
  <c r="HDW54" i="3"/>
  <c r="HDU54" i="3"/>
  <c r="HDG54" i="3"/>
  <c r="HDE54" i="3"/>
  <c r="HCQ54" i="3"/>
  <c r="HCO54" i="3"/>
  <c r="HCA54" i="3"/>
  <c r="HBY54" i="3"/>
  <c r="HBK54" i="3"/>
  <c r="HBI54" i="3"/>
  <c r="HAU54" i="3"/>
  <c r="HAS54" i="3"/>
  <c r="HAE54" i="3"/>
  <c r="HAC54" i="3"/>
  <c r="GZO54" i="3"/>
  <c r="GZM54" i="3"/>
  <c r="GYY54" i="3"/>
  <c r="GYW54" i="3"/>
  <c r="GYI54" i="3"/>
  <c r="GYG54" i="3"/>
  <c r="GXS54" i="3"/>
  <c r="GXQ54" i="3"/>
  <c r="GXC54" i="3"/>
  <c r="GXA54" i="3"/>
  <c r="GWM54" i="3"/>
  <c r="GWK54" i="3"/>
  <c r="GVW54" i="3"/>
  <c r="GVU54" i="3"/>
  <c r="GVG54" i="3"/>
  <c r="GVE54" i="3"/>
  <c r="GUQ54" i="3"/>
  <c r="GUO54" i="3"/>
  <c r="GUA54" i="3"/>
  <c r="GTY54" i="3"/>
  <c r="GTK54" i="3"/>
  <c r="GTI54" i="3"/>
  <c r="GSU54" i="3"/>
  <c r="GSS54" i="3"/>
  <c r="GSE54" i="3"/>
  <c r="GSC54" i="3"/>
  <c r="GRO54" i="3"/>
  <c r="GRM54" i="3"/>
  <c r="GQY54" i="3"/>
  <c r="GQW54" i="3"/>
  <c r="GQI54" i="3"/>
  <c r="GQG54" i="3"/>
  <c r="GPS54" i="3"/>
  <c r="GPQ54" i="3"/>
  <c r="GPC54" i="3"/>
  <c r="GPA54" i="3"/>
  <c r="GOM54" i="3"/>
  <c r="GOK54" i="3"/>
  <c r="GNW54" i="3"/>
  <c r="GNU54" i="3"/>
  <c r="GNG54" i="3"/>
  <c r="GNE54" i="3"/>
  <c r="GMQ54" i="3"/>
  <c r="GMO54" i="3"/>
  <c r="GMA54" i="3"/>
  <c r="GLY54" i="3"/>
  <c r="GLK54" i="3"/>
  <c r="GLI54" i="3"/>
  <c r="GKU54" i="3"/>
  <c r="GKS54" i="3"/>
  <c r="GKE54" i="3"/>
  <c r="GKC54" i="3"/>
  <c r="GJO54" i="3"/>
  <c r="GJM54" i="3"/>
  <c r="GIY54" i="3"/>
  <c r="GIW54" i="3"/>
  <c r="GII54" i="3"/>
  <c r="GIG54" i="3"/>
  <c r="GHS54" i="3"/>
  <c r="GHQ54" i="3"/>
  <c r="GHC54" i="3"/>
  <c r="GHA54" i="3"/>
  <c r="GGM54" i="3"/>
  <c r="GGK54" i="3"/>
  <c r="GFW54" i="3"/>
  <c r="GFU54" i="3"/>
  <c r="GFG54" i="3"/>
  <c r="GFE54" i="3"/>
  <c r="GEQ54" i="3"/>
  <c r="GEO54" i="3"/>
  <c r="GEA54" i="3"/>
  <c r="GDY54" i="3"/>
  <c r="GDK54" i="3"/>
  <c r="GDI54" i="3"/>
  <c r="GCU54" i="3"/>
  <c r="GCS54" i="3"/>
  <c r="GCE54" i="3"/>
  <c r="GCC54" i="3"/>
  <c r="GBO54" i="3"/>
  <c r="GBM54" i="3"/>
  <c r="GAY54" i="3"/>
  <c r="GAW54" i="3"/>
  <c r="GAI54" i="3"/>
  <c r="GAG54" i="3"/>
  <c r="FZS54" i="3"/>
  <c r="FZQ54" i="3"/>
  <c r="FZC54" i="3"/>
  <c r="FZA54" i="3"/>
  <c r="FYM54" i="3"/>
  <c r="FYK54" i="3"/>
  <c r="FXW54" i="3"/>
  <c r="FXU54" i="3"/>
  <c r="FXG54" i="3"/>
  <c r="FXE54" i="3"/>
  <c r="FWQ54" i="3"/>
  <c r="FWO54" i="3"/>
  <c r="FWA54" i="3"/>
  <c r="FVY54" i="3"/>
  <c r="FVK54" i="3"/>
  <c r="FVI54" i="3"/>
  <c r="FUU54" i="3"/>
  <c r="FUS54" i="3"/>
  <c r="FUE54" i="3"/>
  <c r="FUC54" i="3"/>
  <c r="FTO54" i="3"/>
  <c r="FTM54" i="3"/>
  <c r="FSY54" i="3"/>
  <c r="FSW54" i="3"/>
  <c r="FSI54" i="3"/>
  <c r="FSG54" i="3"/>
  <c r="FRS54" i="3"/>
  <c r="FRQ54" i="3"/>
  <c r="FRC54" i="3"/>
  <c r="FRA54" i="3"/>
  <c r="FQM54" i="3"/>
  <c r="FQK54" i="3"/>
  <c r="FPW54" i="3"/>
  <c r="FPU54" i="3"/>
  <c r="FPG54" i="3"/>
  <c r="FPE54" i="3"/>
  <c r="FOQ54" i="3"/>
  <c r="FOO54" i="3"/>
  <c r="FOA54" i="3"/>
  <c r="FNY54" i="3"/>
  <c r="FNK54" i="3"/>
  <c r="FNI54" i="3"/>
  <c r="FMU54" i="3"/>
  <c r="FMS54" i="3"/>
  <c r="FME54" i="3"/>
  <c r="FMC54" i="3"/>
  <c r="FLO54" i="3"/>
  <c r="FLM54" i="3"/>
  <c r="FKY54" i="3"/>
  <c r="FKW54" i="3"/>
  <c r="FKI54" i="3"/>
  <c r="FKG54" i="3"/>
  <c r="FJS54" i="3"/>
  <c r="FJQ54" i="3"/>
  <c r="FJC54" i="3"/>
  <c r="FJA54" i="3"/>
  <c r="FIM54" i="3"/>
  <c r="FIK54" i="3"/>
  <c r="FHW54" i="3"/>
  <c r="FHU54" i="3"/>
  <c r="FHG54" i="3"/>
  <c r="FHE54" i="3"/>
  <c r="FGQ54" i="3"/>
  <c r="FGO54" i="3"/>
  <c r="FGA54" i="3"/>
  <c r="FFY54" i="3"/>
  <c r="FFK54" i="3"/>
  <c r="FFI54" i="3"/>
  <c r="FEU54" i="3"/>
  <c r="FES54" i="3"/>
  <c r="FEE54" i="3"/>
  <c r="FEC54" i="3"/>
  <c r="FDO54" i="3"/>
  <c r="FDM54" i="3"/>
  <c r="FCY54" i="3"/>
  <c r="FCW54" i="3"/>
  <c r="FCI54" i="3"/>
  <c r="FCG54" i="3"/>
  <c r="FBS54" i="3"/>
  <c r="FBQ54" i="3"/>
  <c r="FBC54" i="3"/>
  <c r="FBA54" i="3"/>
  <c r="FAM54" i="3"/>
  <c r="FAK54" i="3"/>
  <c r="EZW54" i="3"/>
  <c r="EZU54" i="3"/>
  <c r="EZG54" i="3"/>
  <c r="EZE54" i="3"/>
  <c r="EYQ54" i="3"/>
  <c r="EYO54" i="3"/>
  <c r="EYA54" i="3"/>
  <c r="EXY54" i="3"/>
  <c r="EXK54" i="3"/>
  <c r="EXI54" i="3"/>
  <c r="EWU54" i="3"/>
  <c r="EWS54" i="3"/>
  <c r="EWE54" i="3"/>
  <c r="EWC54" i="3"/>
  <c r="EVO54" i="3"/>
  <c r="EVM54" i="3"/>
  <c r="EUY54" i="3"/>
  <c r="EUW54" i="3"/>
  <c r="EUI54" i="3"/>
  <c r="EUG54" i="3"/>
  <c r="ETS54" i="3"/>
  <c r="ETQ54" i="3"/>
  <c r="ETC54" i="3"/>
  <c r="ETA54" i="3"/>
  <c r="ESM54" i="3"/>
  <c r="ESK54" i="3"/>
  <c r="ERW54" i="3"/>
  <c r="ERU54" i="3"/>
  <c r="ERG54" i="3"/>
  <c r="ERE54" i="3"/>
  <c r="EQQ54" i="3"/>
  <c r="EQO54" i="3"/>
  <c r="EQA54" i="3"/>
  <c r="EPY54" i="3"/>
  <c r="EPK54" i="3"/>
  <c r="EPI54" i="3"/>
  <c r="EOU54" i="3"/>
  <c r="EOS54" i="3"/>
  <c r="EOE54" i="3"/>
  <c r="EOC54" i="3"/>
  <c r="ENO54" i="3"/>
  <c r="ENM54" i="3"/>
  <c r="EMY54" i="3"/>
  <c r="EMW54" i="3"/>
  <c r="EMI54" i="3"/>
  <c r="EMG54" i="3"/>
  <c r="ELS54" i="3"/>
  <c r="ELQ54" i="3"/>
  <c r="ELC54" i="3"/>
  <c r="ELA54" i="3"/>
  <c r="EKM54" i="3"/>
  <c r="EKK54" i="3"/>
  <c r="EJW54" i="3"/>
  <c r="EJU54" i="3"/>
  <c r="EJG54" i="3"/>
  <c r="EJE54" i="3"/>
  <c r="EIQ54" i="3"/>
  <c r="EIO54" i="3"/>
  <c r="EIA54" i="3"/>
  <c r="EHY54" i="3"/>
  <c r="EHK54" i="3"/>
  <c r="EHI54" i="3"/>
  <c r="EGU54" i="3"/>
  <c r="EGS54" i="3"/>
  <c r="EGE54" i="3"/>
  <c r="EGC54" i="3"/>
  <c r="EFO54" i="3"/>
  <c r="EFM54" i="3"/>
  <c r="EEY54" i="3"/>
  <c r="EEW54" i="3"/>
  <c r="EEI54" i="3"/>
  <c r="EEG54" i="3"/>
  <c r="EDS54" i="3"/>
  <c r="EDQ54" i="3"/>
  <c r="EDC54" i="3"/>
  <c r="EDA54" i="3"/>
  <c r="ECM54" i="3"/>
  <c r="ECK54" i="3"/>
  <c r="EBW54" i="3"/>
  <c r="EBU54" i="3"/>
  <c r="EBG54" i="3"/>
  <c r="EBE54" i="3"/>
  <c r="EAQ54" i="3"/>
  <c r="EAO54" i="3"/>
  <c r="EAA54" i="3"/>
  <c r="DZY54" i="3"/>
  <c r="DZK54" i="3"/>
  <c r="DZI54" i="3"/>
  <c r="DYU54" i="3"/>
  <c r="DYS54" i="3"/>
  <c r="DYE54" i="3"/>
  <c r="DYC54" i="3"/>
  <c r="DXO54" i="3"/>
  <c r="DXM54" i="3"/>
  <c r="DWY54" i="3"/>
  <c r="DWW54" i="3"/>
  <c r="DWI54" i="3"/>
  <c r="DWG54" i="3"/>
  <c r="DVS54" i="3"/>
  <c r="DVQ54" i="3"/>
  <c r="DVC54" i="3"/>
  <c r="DVA54" i="3"/>
  <c r="DUM54" i="3"/>
  <c r="DUK54" i="3"/>
  <c r="DTW54" i="3"/>
  <c r="DTU54" i="3"/>
  <c r="DTG54" i="3"/>
  <c r="DTE54" i="3"/>
  <c r="DSQ54" i="3"/>
  <c r="DSO54" i="3"/>
  <c r="DSA54" i="3"/>
  <c r="DRY54" i="3"/>
  <c r="DRK54" i="3"/>
  <c r="DRI54" i="3"/>
  <c r="DQU54" i="3"/>
  <c r="DQS54" i="3"/>
  <c r="DQE54" i="3"/>
  <c r="DQC54" i="3"/>
  <c r="DPO54" i="3"/>
  <c r="DPM54" i="3"/>
  <c r="DOY54" i="3"/>
  <c r="DOW54" i="3"/>
  <c r="DOI54" i="3"/>
  <c r="DOG54" i="3"/>
  <c r="DNS54" i="3"/>
  <c r="DNQ54" i="3"/>
  <c r="DNC54" i="3"/>
  <c r="DNA54" i="3"/>
  <c r="DMM54" i="3"/>
  <c r="DMK54" i="3"/>
  <c r="DLW54" i="3"/>
  <c r="DLU54" i="3"/>
  <c r="DLG54" i="3"/>
  <c r="DLE54" i="3"/>
  <c r="DKQ54" i="3"/>
  <c r="DKO54" i="3"/>
  <c r="DKA54" i="3"/>
  <c r="DJY54" i="3"/>
  <c r="DJK54" i="3"/>
  <c r="DJI54" i="3"/>
  <c r="DIU54" i="3"/>
  <c r="DIS54" i="3"/>
  <c r="DIE54" i="3"/>
  <c r="DIC54" i="3"/>
  <c r="DHO54" i="3"/>
  <c r="DHM54" i="3"/>
  <c r="DGY54" i="3"/>
  <c r="DGW54" i="3"/>
  <c r="DGI54" i="3"/>
  <c r="DGG54" i="3"/>
  <c r="DFS54" i="3"/>
  <c r="DFQ54" i="3"/>
  <c r="DFC54" i="3"/>
  <c r="DFA54" i="3"/>
  <c r="DEM54" i="3"/>
  <c r="DEK54" i="3"/>
  <c r="DDW54" i="3"/>
  <c r="DDU54" i="3"/>
  <c r="DDG54" i="3"/>
  <c r="DDE54" i="3"/>
  <c r="DCQ54" i="3"/>
  <c r="DCO54" i="3"/>
  <c r="DCA54" i="3"/>
  <c r="DBY54" i="3"/>
  <c r="DBK54" i="3"/>
  <c r="DBI54" i="3"/>
  <c r="DAU54" i="3"/>
  <c r="DAS54" i="3"/>
  <c r="DAE54" i="3"/>
  <c r="DAC54" i="3"/>
  <c r="CZO54" i="3"/>
  <c r="CZM54" i="3"/>
  <c r="CYY54" i="3"/>
  <c r="CYW54" i="3"/>
  <c r="CYI54" i="3"/>
  <c r="CYG54" i="3"/>
  <c r="CXS54" i="3"/>
  <c r="CXQ54" i="3"/>
  <c r="CXC54" i="3"/>
  <c r="CXA54" i="3"/>
  <c r="CWM54" i="3"/>
  <c r="CWK54" i="3"/>
  <c r="CVW54" i="3"/>
  <c r="CVU54" i="3"/>
  <c r="CVG54" i="3"/>
  <c r="CVE54" i="3"/>
  <c r="CUQ54" i="3"/>
  <c r="CUO54" i="3"/>
  <c r="CUA54" i="3"/>
  <c r="CTY54" i="3"/>
  <c r="CTK54" i="3"/>
  <c r="CTI54" i="3"/>
  <c r="CSU54" i="3"/>
  <c r="CSS54" i="3"/>
  <c r="CSE54" i="3"/>
  <c r="CSC54" i="3"/>
  <c r="CRO54" i="3"/>
  <c r="CRM54" i="3"/>
  <c r="CQY54" i="3"/>
  <c r="CQW54" i="3"/>
  <c r="CQI54" i="3"/>
  <c r="CQG54" i="3"/>
  <c r="CPS54" i="3"/>
  <c r="CPQ54" i="3"/>
  <c r="CPC54" i="3"/>
  <c r="CPA54" i="3"/>
  <c r="COM54" i="3"/>
  <c r="COK54" i="3"/>
  <c r="CNW54" i="3"/>
  <c r="CNU54" i="3"/>
  <c r="CNG54" i="3"/>
  <c r="CNE54" i="3"/>
  <c r="CMQ54" i="3"/>
  <c r="CMO54" i="3"/>
  <c r="CMA54" i="3"/>
  <c r="CLY54" i="3"/>
  <c r="CLK54" i="3"/>
  <c r="CLI54" i="3"/>
  <c r="CKU54" i="3"/>
  <c r="CKS54" i="3"/>
  <c r="CKE54" i="3"/>
  <c r="CKC54" i="3"/>
  <c r="CJO54" i="3"/>
  <c r="CJM54" i="3"/>
  <c r="CIY54" i="3"/>
  <c r="CIW54" i="3"/>
  <c r="CII54" i="3"/>
  <c r="CIG54" i="3"/>
  <c r="CHS54" i="3"/>
  <c r="CHQ54" i="3"/>
  <c r="CHC54" i="3"/>
  <c r="CHA54" i="3"/>
  <c r="CGM54" i="3"/>
  <c r="CGK54" i="3"/>
  <c r="CFW54" i="3"/>
  <c r="CFU54" i="3"/>
  <c r="CFG54" i="3"/>
  <c r="CFE54" i="3"/>
  <c r="CEQ54" i="3"/>
  <c r="CEO54" i="3"/>
  <c r="CEA54" i="3"/>
  <c r="CDY54" i="3"/>
  <c r="CDK54" i="3"/>
  <c r="CDI54" i="3"/>
  <c r="CCU54" i="3"/>
  <c r="CCS54" i="3"/>
  <c r="CCE54" i="3"/>
  <c r="CCC54" i="3"/>
  <c r="CBO54" i="3"/>
  <c r="CBM54" i="3"/>
  <c r="CAY54" i="3"/>
  <c r="CAW54" i="3"/>
  <c r="CAI54" i="3"/>
  <c r="CAG54" i="3"/>
  <c r="BZS54" i="3"/>
  <c r="BZQ54" i="3"/>
  <c r="BZC54" i="3"/>
  <c r="BZA54" i="3"/>
  <c r="BYM54" i="3"/>
  <c r="BYK54" i="3"/>
  <c r="BXW54" i="3"/>
  <c r="BXU54" i="3"/>
  <c r="BXG54" i="3"/>
  <c r="BXE54" i="3"/>
  <c r="BWQ54" i="3"/>
  <c r="BWO54" i="3"/>
  <c r="BWA54" i="3"/>
  <c r="BVY54" i="3"/>
  <c r="BVK54" i="3"/>
  <c r="BVI54" i="3"/>
  <c r="BUU54" i="3"/>
  <c r="BUS54" i="3"/>
  <c r="BUE54" i="3"/>
  <c r="BUC54" i="3"/>
  <c r="BTO54" i="3"/>
  <c r="BTM54" i="3"/>
  <c r="BSY54" i="3"/>
  <c r="BSW54" i="3"/>
  <c r="BSI54" i="3"/>
  <c r="BSG54" i="3"/>
  <c r="BRS54" i="3"/>
  <c r="BRQ54" i="3"/>
  <c r="BRC54" i="3"/>
  <c r="BRA54" i="3"/>
  <c r="BQM54" i="3"/>
  <c r="BQK54" i="3"/>
  <c r="BPW54" i="3"/>
  <c r="BPU54" i="3"/>
  <c r="BPG54" i="3"/>
  <c r="BPE54" i="3"/>
  <c r="BOQ54" i="3"/>
  <c r="BOO54" i="3"/>
  <c r="BOA54" i="3"/>
  <c r="BNY54" i="3"/>
  <c r="BNK54" i="3"/>
  <c r="BNI54" i="3"/>
  <c r="BMU54" i="3"/>
  <c r="BMS54" i="3"/>
  <c r="BME54" i="3"/>
  <c r="BMC54" i="3"/>
  <c r="BLO54" i="3"/>
  <c r="BLM54" i="3"/>
  <c r="BKY54" i="3"/>
  <c r="BKW54" i="3"/>
  <c r="BKI54" i="3"/>
  <c r="BKG54" i="3"/>
  <c r="BJS54" i="3"/>
  <c r="BJQ54" i="3"/>
  <c r="BJC54" i="3"/>
  <c r="BJA54" i="3"/>
  <c r="BIM54" i="3"/>
  <c r="BIK54" i="3"/>
  <c r="BHW54" i="3"/>
  <c r="BHU54" i="3"/>
  <c r="BHG54" i="3"/>
  <c r="BHE54" i="3"/>
  <c r="BGQ54" i="3"/>
  <c r="BGO54" i="3"/>
  <c r="BGA54" i="3"/>
  <c r="BFY54" i="3"/>
  <c r="BFK54" i="3"/>
  <c r="BFI54" i="3"/>
  <c r="BEU54" i="3"/>
  <c r="BES54" i="3"/>
  <c r="BEE54" i="3"/>
  <c r="BEC54" i="3"/>
  <c r="BDO54" i="3"/>
  <c r="BDM54" i="3"/>
  <c r="BCY54" i="3"/>
  <c r="BCW54" i="3"/>
  <c r="BCI54" i="3"/>
  <c r="BCG54" i="3"/>
  <c r="BBS54" i="3"/>
  <c r="BBQ54" i="3"/>
  <c r="BBC54" i="3"/>
  <c r="BBA54" i="3"/>
  <c r="BAM54" i="3"/>
  <c r="BAK54" i="3"/>
  <c r="AZW54" i="3"/>
  <c r="AZU54" i="3"/>
  <c r="AZG54" i="3"/>
  <c r="AZE54" i="3"/>
  <c r="AYQ54" i="3"/>
  <c r="AYO54" i="3"/>
  <c r="AYA54" i="3"/>
  <c r="AXY54" i="3"/>
  <c r="AXK54" i="3"/>
  <c r="AXI54" i="3"/>
  <c r="AWU54" i="3"/>
  <c r="AWS54" i="3"/>
  <c r="AWE54" i="3"/>
  <c r="AWC54" i="3"/>
  <c r="AVO54" i="3"/>
  <c r="AVM54" i="3"/>
  <c r="AUY54" i="3"/>
  <c r="AUW54" i="3"/>
  <c r="AUI54" i="3"/>
  <c r="AUG54" i="3"/>
  <c r="ATS54" i="3"/>
  <c r="ATQ54" i="3"/>
  <c r="ATC54" i="3"/>
  <c r="ATA54" i="3"/>
  <c r="ASM54" i="3"/>
  <c r="ASK54" i="3"/>
  <c r="ARW54" i="3"/>
  <c r="ARU54" i="3"/>
  <c r="ARG54" i="3"/>
  <c r="ARE54" i="3"/>
  <c r="AQQ54" i="3"/>
  <c r="AQO54" i="3"/>
  <c r="AQA54" i="3"/>
  <c r="APY54" i="3"/>
  <c r="APK54" i="3"/>
  <c r="API54" i="3"/>
  <c r="AOU54" i="3"/>
  <c r="AOS54" i="3"/>
  <c r="AOE54" i="3"/>
  <c r="AOC54" i="3"/>
  <c r="ANO54" i="3"/>
  <c r="ANM54" i="3"/>
  <c r="AMY54" i="3"/>
  <c r="AMW54" i="3"/>
  <c r="AMI54" i="3"/>
  <c r="AMG54" i="3"/>
  <c r="ALS54" i="3"/>
  <c r="ALQ54" i="3"/>
  <c r="ALC54" i="3"/>
  <c r="ALA54" i="3"/>
  <c r="AKM54" i="3"/>
  <c r="AKK54" i="3"/>
  <c r="AJW54" i="3"/>
  <c r="AJU54" i="3"/>
  <c r="AJG54" i="3"/>
  <c r="AJE54" i="3"/>
  <c r="AIQ54" i="3"/>
  <c r="AIO54" i="3"/>
  <c r="AIA54" i="3"/>
  <c r="AHY54" i="3"/>
  <c r="AHK54" i="3"/>
  <c r="AHI54" i="3"/>
  <c r="AGU54" i="3"/>
  <c r="AGS54" i="3"/>
  <c r="AGE54" i="3"/>
  <c r="E54" i="3"/>
  <c r="C54" i="3"/>
  <c r="B51" i="3"/>
  <c r="B57" i="3" s="1"/>
  <c r="C50" i="3"/>
  <c r="D50" i="3" s="1"/>
  <c r="C49" i="3"/>
  <c r="D49" i="3" s="1"/>
  <c r="C48" i="3"/>
  <c r="D48" i="3" s="1"/>
  <c r="C47" i="3"/>
  <c r="D47" i="3" s="1"/>
  <c r="C46" i="3"/>
  <c r="D46" i="3" s="1"/>
  <c r="C45" i="3"/>
  <c r="D45" i="3" s="1"/>
  <c r="C44" i="3"/>
  <c r="D44" i="3" s="1"/>
  <c r="C43" i="3"/>
  <c r="D43" i="3" s="1"/>
  <c r="C42" i="3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D22" i="3"/>
  <c r="C22" i="3"/>
  <c r="C51" i="3" s="1"/>
  <c r="C57" i="3" s="1"/>
  <c r="B20" i="3"/>
  <c r="C19" i="3"/>
  <c r="D19" i="3" s="1"/>
  <c r="C18" i="3"/>
  <c r="D18" i="3" s="1"/>
  <c r="C17" i="3"/>
  <c r="D17" i="3" s="1"/>
  <c r="C16" i="3"/>
  <c r="D16" i="3" s="1"/>
  <c r="C15" i="3"/>
  <c r="D15" i="3" s="1"/>
  <c r="C14" i="3"/>
  <c r="C20" i="3" s="1"/>
  <c r="P9" i="3"/>
  <c r="D7" i="3"/>
  <c r="P6" i="3"/>
  <c r="E4" i="3"/>
  <c r="P3" i="3"/>
  <c r="E37" i="4"/>
  <c r="E36" i="4"/>
  <c r="E35" i="4"/>
  <c r="E34" i="4"/>
  <c r="B30" i="4"/>
  <c r="F26" i="4"/>
  <c r="F25" i="4"/>
  <c r="F24" i="4"/>
  <c r="G15" i="4"/>
  <c r="H15" i="4" s="1"/>
  <c r="G14" i="4"/>
  <c r="H14" i="4" s="1"/>
  <c r="H13" i="4"/>
  <c r="F12" i="4"/>
  <c r="H12" i="4" s="1"/>
  <c r="G12" i="4" s="1"/>
  <c r="F11" i="4"/>
  <c r="H11" i="4" s="1"/>
  <c r="G11" i="4" s="1"/>
  <c r="F10" i="4"/>
  <c r="H10" i="4" s="1"/>
  <c r="G10" i="4" s="1"/>
  <c r="F9" i="4"/>
  <c r="H9" i="4" s="1"/>
  <c r="G9" i="4" s="1"/>
  <c r="F8" i="4"/>
  <c r="H8" i="4" s="1"/>
  <c r="G1212" i="2"/>
  <c r="G1199" i="2"/>
  <c r="G1191" i="2"/>
  <c r="G1181" i="2"/>
  <c r="G1132" i="2"/>
  <c r="G1118" i="2"/>
  <c r="G1106" i="2"/>
  <c r="G1099" i="2"/>
  <c r="G1086" i="2"/>
  <c r="G1074" i="2"/>
  <c r="G1065" i="2"/>
  <c r="G1042" i="2"/>
  <c r="G1032" i="2"/>
  <c r="G1019" i="2"/>
  <c r="G1009" i="2"/>
  <c r="G1000" i="2"/>
  <c r="G988" i="2"/>
  <c r="G981" i="2"/>
  <c r="G959" i="2"/>
  <c r="G949" i="2"/>
  <c r="G932" i="2"/>
  <c r="G923" i="2"/>
  <c r="G912" i="2"/>
  <c r="G904" i="2"/>
  <c r="G859" i="2"/>
  <c r="G838" i="2"/>
  <c r="G823" i="2"/>
  <c r="G809" i="2"/>
  <c r="G787" i="2"/>
  <c r="G776" i="2"/>
  <c r="G765" i="2"/>
  <c r="G756" i="2"/>
  <c r="G741" i="2"/>
  <c r="G731" i="2"/>
  <c r="G713" i="2"/>
  <c r="G707" i="2"/>
  <c r="G701" i="2"/>
  <c r="G696" i="2"/>
  <c r="G690" i="2"/>
  <c r="G677" i="2"/>
  <c r="G668" i="2"/>
  <c r="G634" i="2"/>
  <c r="G618" i="2"/>
  <c r="G605" i="2"/>
  <c r="G597" i="2"/>
  <c r="G590" i="2"/>
  <c r="G584" i="2"/>
  <c r="G561" i="2"/>
  <c r="G545" i="2"/>
  <c r="G538" i="2"/>
  <c r="G529" i="2"/>
  <c r="G507" i="2"/>
  <c r="G496" i="2"/>
  <c r="G483" i="2"/>
  <c r="G475" i="2"/>
  <c r="G462" i="2"/>
  <c r="G454" i="2"/>
  <c r="G441" i="2"/>
  <c r="G433" i="2"/>
  <c r="G409" i="2"/>
  <c r="G386" i="2"/>
  <c r="G371" i="2"/>
  <c r="G363" i="2"/>
  <c r="G350" i="2"/>
  <c r="G344" i="2"/>
  <c r="G85" i="2"/>
  <c r="E29" i="3" l="1"/>
  <c r="E30" i="3"/>
  <c r="E31" i="3"/>
  <c r="E32" i="3"/>
  <c r="E33" i="3"/>
  <c r="E34" i="3"/>
  <c r="E35" i="3"/>
  <c r="E36" i="3"/>
  <c r="E37" i="3"/>
  <c r="E38" i="3"/>
  <c r="E39" i="3"/>
  <c r="E40" i="3"/>
  <c r="E41" i="3"/>
  <c r="E7" i="3"/>
  <c r="E5" i="3"/>
  <c r="F4" i="3"/>
  <c r="D8" i="3"/>
  <c r="E15" i="3"/>
  <c r="E16" i="3"/>
  <c r="E17" i="3"/>
  <c r="E18" i="3"/>
  <c r="E19" i="3"/>
  <c r="E22" i="3"/>
  <c r="E23" i="3"/>
  <c r="E24" i="3"/>
  <c r="E25" i="3"/>
  <c r="E26" i="3"/>
  <c r="E27" i="3"/>
  <c r="E28" i="3"/>
  <c r="E43" i="3"/>
  <c r="E44" i="3"/>
  <c r="E45" i="3"/>
  <c r="E46" i="3"/>
  <c r="E47" i="3"/>
  <c r="E48" i="3"/>
  <c r="E49" i="3"/>
  <c r="E50" i="3"/>
  <c r="F54" i="3"/>
  <c r="AGF54" i="3"/>
  <c r="AGV54" i="3"/>
  <c r="AHL54" i="3"/>
  <c r="AIB54" i="3"/>
  <c r="AIR54" i="3"/>
  <c r="AJH54" i="3"/>
  <c r="AJX54" i="3"/>
  <c r="AKN54" i="3"/>
  <c r="ALD54" i="3"/>
  <c r="ALT54" i="3"/>
  <c r="AMJ54" i="3"/>
  <c r="AMZ54" i="3"/>
  <c r="ANP54" i="3"/>
  <c r="AOF54" i="3"/>
  <c r="AOV54" i="3"/>
  <c r="APL54" i="3"/>
  <c r="AQB54" i="3"/>
  <c r="AQR54" i="3"/>
  <c r="ARH54" i="3"/>
  <c r="ARX54" i="3"/>
  <c r="ASN54" i="3"/>
  <c r="ATD54" i="3"/>
  <c r="ATT54" i="3"/>
  <c r="AUJ54" i="3"/>
  <c r="AUZ54" i="3"/>
  <c r="AVP54" i="3"/>
  <c r="AWF54" i="3"/>
  <c r="AWV54" i="3"/>
  <c r="AXL54" i="3"/>
  <c r="AYB54" i="3"/>
  <c r="AYR54" i="3"/>
  <c r="AZH54" i="3"/>
  <c r="AZX54" i="3"/>
  <c r="BAN54" i="3"/>
  <c r="BBD54" i="3"/>
  <c r="BBT54" i="3"/>
  <c r="BCJ54" i="3"/>
  <c r="BCZ54" i="3"/>
  <c r="BDP54" i="3"/>
  <c r="BEF54" i="3"/>
  <c r="BEV54" i="3"/>
  <c r="BFL54" i="3"/>
  <c r="BGB54" i="3"/>
  <c r="BGR54" i="3"/>
  <c r="BHH54" i="3"/>
  <c r="BHX54" i="3"/>
  <c r="BIN54" i="3"/>
  <c r="BJD54" i="3"/>
  <c r="BJT54" i="3"/>
  <c r="BKJ54" i="3"/>
  <c r="BKZ54" i="3"/>
  <c r="BLP54" i="3"/>
  <c r="BMF54" i="3"/>
  <c r="BMV54" i="3"/>
  <c r="BNL54" i="3"/>
  <c r="BOB54" i="3"/>
  <c r="BOR54" i="3"/>
  <c r="BPH54" i="3"/>
  <c r="BPX54" i="3"/>
  <c r="BQN54" i="3"/>
  <c r="BRD54" i="3"/>
  <c r="BRT54" i="3"/>
  <c r="BSJ54" i="3"/>
  <c r="BSZ54" i="3"/>
  <c r="BTP54" i="3"/>
  <c r="BUF54" i="3"/>
  <c r="BUV54" i="3"/>
  <c r="BVL54" i="3"/>
  <c r="BWB54" i="3"/>
  <c r="BWR54" i="3"/>
  <c r="BXH54" i="3"/>
  <c r="BXX54" i="3"/>
  <c r="BYN54" i="3"/>
  <c r="BZD54" i="3"/>
  <c r="BZT54" i="3"/>
  <c r="CAJ54" i="3"/>
  <c r="CAZ54" i="3"/>
  <c r="CBP54" i="3"/>
  <c r="CCF54" i="3"/>
  <c r="CCV54" i="3"/>
  <c r="CDL54" i="3"/>
  <c r="CEB54" i="3"/>
  <c r="CER54" i="3"/>
  <c r="CFH54" i="3"/>
  <c r="CFX54" i="3"/>
  <c r="CGN54" i="3"/>
  <c r="CHD54" i="3"/>
  <c r="CHT54" i="3"/>
  <c r="CIJ54" i="3"/>
  <c r="CIZ54" i="3"/>
  <c r="CJP54" i="3"/>
  <c r="CKF54" i="3"/>
  <c r="CKV54" i="3"/>
  <c r="CLL54" i="3"/>
  <c r="CMB54" i="3"/>
  <c r="CMR54" i="3"/>
  <c r="CNH54" i="3"/>
  <c r="CNX54" i="3"/>
  <c r="CON54" i="3"/>
  <c r="CPD54" i="3"/>
  <c r="CPT54" i="3"/>
  <c r="CQJ54" i="3"/>
  <c r="CQZ54" i="3"/>
  <c r="CRP54" i="3"/>
  <c r="CSF54" i="3"/>
  <c r="CSV54" i="3"/>
  <c r="CTL54" i="3"/>
  <c r="CUB54" i="3"/>
  <c r="CUR54" i="3"/>
  <c r="CVH54" i="3"/>
  <c r="CVX54" i="3"/>
  <c r="CWN54" i="3"/>
  <c r="CXD54" i="3"/>
  <c r="CXT54" i="3"/>
  <c r="CYJ54" i="3"/>
  <c r="CYZ54" i="3"/>
  <c r="CZP54" i="3"/>
  <c r="DAF54" i="3"/>
  <c r="DAV54" i="3"/>
  <c r="DBL54" i="3"/>
  <c r="DCB54" i="3"/>
  <c r="DCR54" i="3"/>
  <c r="DDH54" i="3"/>
  <c r="DDX54" i="3"/>
  <c r="DEN54" i="3"/>
  <c r="DFD54" i="3"/>
  <c r="DFT54" i="3"/>
  <c r="DGJ54" i="3"/>
  <c r="DGZ54" i="3"/>
  <c r="DHP54" i="3"/>
  <c r="DIF54" i="3"/>
  <c r="DIV54" i="3"/>
  <c r="DJL54" i="3"/>
  <c r="DKB54" i="3"/>
  <c r="DKR54" i="3"/>
  <c r="DLH54" i="3"/>
  <c r="DLX54" i="3"/>
  <c r="DMN54" i="3"/>
  <c r="DND54" i="3"/>
  <c r="DNT54" i="3"/>
  <c r="DOJ54" i="3"/>
  <c r="DOZ54" i="3"/>
  <c r="DPP54" i="3"/>
  <c r="DQF54" i="3"/>
  <c r="DQV54" i="3"/>
  <c r="DRL54" i="3"/>
  <c r="DSB54" i="3"/>
  <c r="DSR54" i="3"/>
  <c r="DTH54" i="3"/>
  <c r="DTX54" i="3"/>
  <c r="DUN54" i="3"/>
  <c r="DVD54" i="3"/>
  <c r="DVT54" i="3"/>
  <c r="DWJ54" i="3"/>
  <c r="DWZ54" i="3"/>
  <c r="DXP54" i="3"/>
  <c r="DYF54" i="3"/>
  <c r="DYV54" i="3"/>
  <c r="DZL54" i="3"/>
  <c r="EAB54" i="3"/>
  <c r="EAR54" i="3"/>
  <c r="EBH54" i="3"/>
  <c r="EBX54" i="3"/>
  <c r="ECN54" i="3"/>
  <c r="EDD54" i="3"/>
  <c r="EDT54" i="3"/>
  <c r="EEJ54" i="3"/>
  <c r="EEZ54" i="3"/>
  <c r="EFP54" i="3"/>
  <c r="EGF54" i="3"/>
  <c r="EGV54" i="3"/>
  <c r="EHL54" i="3"/>
  <c r="EIB54" i="3"/>
  <c r="EIR54" i="3"/>
  <c r="EJH54" i="3"/>
  <c r="EJX54" i="3"/>
  <c r="EKN54" i="3"/>
  <c r="ELD54" i="3"/>
  <c r="ELT54" i="3"/>
  <c r="EMJ54" i="3"/>
  <c r="EMZ54" i="3"/>
  <c r="ENP54" i="3"/>
  <c r="EOF54" i="3"/>
  <c r="EOV54" i="3"/>
  <c r="EPL54" i="3"/>
  <c r="EQB54" i="3"/>
  <c r="EQR54" i="3"/>
  <c r="ERH54" i="3"/>
  <c r="ERX54" i="3"/>
  <c r="ESN54" i="3"/>
  <c r="ETD54" i="3"/>
  <c r="ETT54" i="3"/>
  <c r="EUJ54" i="3"/>
  <c r="EUZ54" i="3"/>
  <c r="EVP54" i="3"/>
  <c r="EWF54" i="3"/>
  <c r="EWV54" i="3"/>
  <c r="EXL54" i="3"/>
  <c r="EYB54" i="3"/>
  <c r="EYR54" i="3"/>
  <c r="EZH54" i="3"/>
  <c r="EZX54" i="3"/>
  <c r="FAN54" i="3"/>
  <c r="FBD54" i="3"/>
  <c r="FBT54" i="3"/>
  <c r="FCJ54" i="3"/>
  <c r="FCZ54" i="3"/>
  <c r="FDP54" i="3"/>
  <c r="FEF54" i="3"/>
  <c r="FEV54" i="3"/>
  <c r="FFL54" i="3"/>
  <c r="FGB54" i="3"/>
  <c r="FGR54" i="3"/>
  <c r="FHH54" i="3"/>
  <c r="FHX54" i="3"/>
  <c r="FIN54" i="3"/>
  <c r="FJD54" i="3"/>
  <c r="FJT54" i="3"/>
  <c r="FKJ54" i="3"/>
  <c r="FKZ54" i="3"/>
  <c r="FLP54" i="3"/>
  <c r="FMF54" i="3"/>
  <c r="FMV54" i="3"/>
  <c r="FNL54" i="3"/>
  <c r="FOB54" i="3"/>
  <c r="FOR54" i="3"/>
  <c r="FPH54" i="3"/>
  <c r="FPX54" i="3"/>
  <c r="FQN54" i="3"/>
  <c r="FRD54" i="3"/>
  <c r="FRT54" i="3"/>
  <c r="FSJ54" i="3"/>
  <c r="FSZ54" i="3"/>
  <c r="FTP54" i="3"/>
  <c r="FUF54" i="3"/>
  <c r="FUV54" i="3"/>
  <c r="FVL54" i="3"/>
  <c r="FWB54" i="3"/>
  <c r="FWR54" i="3"/>
  <c r="FXH54" i="3"/>
  <c r="FXX54" i="3"/>
  <c r="FYN54" i="3"/>
  <c r="FZD54" i="3"/>
  <c r="FZT54" i="3"/>
  <c r="GAJ54" i="3"/>
  <c r="GAZ54" i="3"/>
  <c r="GBP54" i="3"/>
  <c r="GCF54" i="3"/>
  <c r="GCV54" i="3"/>
  <c r="GDL54" i="3"/>
  <c r="GEB54" i="3"/>
  <c r="GER54" i="3"/>
  <c r="GFH54" i="3"/>
  <c r="GFX54" i="3"/>
  <c r="GGN54" i="3"/>
  <c r="GHD54" i="3"/>
  <c r="GHT54" i="3"/>
  <c r="GIJ54" i="3"/>
  <c r="GIZ54" i="3"/>
  <c r="GJP54" i="3"/>
  <c r="GKF54" i="3"/>
  <c r="GKV54" i="3"/>
  <c r="GLL54" i="3"/>
  <c r="GMB54" i="3"/>
  <c r="GMR54" i="3"/>
  <c r="GNH54" i="3"/>
  <c r="GNX54" i="3"/>
  <c r="GON54" i="3"/>
  <c r="GPD54" i="3"/>
  <c r="GPT54" i="3"/>
  <c r="GQJ54" i="3"/>
  <c r="GQZ54" i="3"/>
  <c r="GRP54" i="3"/>
  <c r="GSF54" i="3"/>
  <c r="GSV54" i="3"/>
  <c r="GTL54" i="3"/>
  <c r="GUB54" i="3"/>
  <c r="GUR54" i="3"/>
  <c r="GVH54" i="3"/>
  <c r="GVX54" i="3"/>
  <c r="GWN54" i="3"/>
  <c r="GXD54" i="3"/>
  <c r="GXT54" i="3"/>
  <c r="GYJ54" i="3"/>
  <c r="GYZ54" i="3"/>
  <c r="GZP54" i="3"/>
  <c r="HAF54" i="3"/>
  <c r="HAV54" i="3"/>
  <c r="HBL54" i="3"/>
  <c r="HCB54" i="3"/>
  <c r="HCR54" i="3"/>
  <c r="HDH54" i="3"/>
  <c r="HDX54" i="3"/>
  <c r="HEN54" i="3"/>
  <c r="HFD54" i="3"/>
  <c r="HFT54" i="3"/>
  <c r="HGJ54" i="3"/>
  <c r="HGZ54" i="3"/>
  <c r="HHP54" i="3"/>
  <c r="HIF54" i="3"/>
  <c r="HIV54" i="3"/>
  <c r="HJL54" i="3"/>
  <c r="HKB54" i="3"/>
  <c r="HKR54" i="3"/>
  <c r="HLH54" i="3"/>
  <c r="HLX54" i="3"/>
  <c r="HMN54" i="3"/>
  <c r="HND54" i="3"/>
  <c r="HNT54" i="3"/>
  <c r="HOJ54" i="3"/>
  <c r="HOZ54" i="3"/>
  <c r="HPP54" i="3"/>
  <c r="HQF54" i="3"/>
  <c r="HQV54" i="3"/>
  <c r="HRL54" i="3"/>
  <c r="HSB54" i="3"/>
  <c r="HSR54" i="3"/>
  <c r="HTH54" i="3"/>
  <c r="HTX54" i="3"/>
  <c r="HUN54" i="3"/>
  <c r="HVD54" i="3"/>
  <c r="HVT54" i="3"/>
  <c r="HWJ54" i="3"/>
  <c r="HWZ54" i="3"/>
  <c r="HXP54" i="3"/>
  <c r="HYF54" i="3"/>
  <c r="HYV54" i="3"/>
  <c r="HZL54" i="3"/>
  <c r="IAB54" i="3"/>
  <c r="IAR54" i="3"/>
  <c r="IBH54" i="3"/>
  <c r="IBX54" i="3"/>
  <c r="ICN54" i="3"/>
  <c r="IDD54" i="3"/>
  <c r="IDT54" i="3"/>
  <c r="IEJ54" i="3"/>
  <c r="IEZ54" i="3"/>
  <c r="IFP54" i="3"/>
  <c r="IGF54" i="3"/>
  <c r="IGV54" i="3"/>
  <c r="IHL54" i="3"/>
  <c r="IIB54" i="3"/>
  <c r="IIR54" i="3"/>
  <c r="IJH54" i="3"/>
  <c r="IJX54" i="3"/>
  <c r="IKN54" i="3"/>
  <c r="ILD54" i="3"/>
  <c r="ILT54" i="3"/>
  <c r="IMJ54" i="3"/>
  <c r="IMZ54" i="3"/>
  <c r="INP54" i="3"/>
  <c r="IOF54" i="3"/>
  <c r="IOV54" i="3"/>
  <c r="IPL54" i="3"/>
  <c r="IQB54" i="3"/>
  <c r="IQR54" i="3"/>
  <c r="IRH54" i="3"/>
  <c r="IRX54" i="3"/>
  <c r="ISN54" i="3"/>
  <c r="ITD54" i="3"/>
  <c r="ITT54" i="3"/>
  <c r="IUJ54" i="3"/>
  <c r="IUZ54" i="3"/>
  <c r="IVP54" i="3"/>
  <c r="IWF54" i="3"/>
  <c r="IWV54" i="3"/>
  <c r="IXL54" i="3"/>
  <c r="IYB54" i="3"/>
  <c r="IYR54" i="3"/>
  <c r="IZH54" i="3"/>
  <c r="IZX54" i="3"/>
  <c r="JAN54" i="3"/>
  <c r="JBD54" i="3"/>
  <c r="JBT54" i="3"/>
  <c r="JCJ54" i="3"/>
  <c r="JCZ54" i="3"/>
  <c r="JDP54" i="3"/>
  <c r="JEF54" i="3"/>
  <c r="JEV54" i="3"/>
  <c r="JFL54" i="3"/>
  <c r="JGB54" i="3"/>
  <c r="JGR54" i="3"/>
  <c r="JHH54" i="3"/>
  <c r="JHX54" i="3"/>
  <c r="JIN54" i="3"/>
  <c r="JJD54" i="3"/>
  <c r="JJT54" i="3"/>
  <c r="JKJ54" i="3"/>
  <c r="JKZ54" i="3"/>
  <c r="JLP54" i="3"/>
  <c r="JMF54" i="3"/>
  <c r="JMV54" i="3"/>
  <c r="JNL54" i="3"/>
  <c r="JOB54" i="3"/>
  <c r="JOR54" i="3"/>
  <c r="JPH54" i="3"/>
  <c r="JPX54" i="3"/>
  <c r="JQN54" i="3"/>
  <c r="JRD54" i="3"/>
  <c r="JRT54" i="3"/>
  <c r="JSJ54" i="3"/>
  <c r="JSZ54" i="3"/>
  <c r="JTP54" i="3"/>
  <c r="JUF54" i="3"/>
  <c r="JUV54" i="3"/>
  <c r="JVL54" i="3"/>
  <c r="JWB54" i="3"/>
  <c r="JWR54" i="3"/>
  <c r="JXH54" i="3"/>
  <c r="JXX54" i="3"/>
  <c r="JYN54" i="3"/>
  <c r="JZD54" i="3"/>
  <c r="JZT54" i="3"/>
  <c r="KAJ54" i="3"/>
  <c r="KAZ54" i="3"/>
  <c r="KBP54" i="3"/>
  <c r="KCF54" i="3"/>
  <c r="KCV54" i="3"/>
  <c r="KDL54" i="3"/>
  <c r="KEB54" i="3"/>
  <c r="KER54" i="3"/>
  <c r="KFH54" i="3"/>
  <c r="KFX54" i="3"/>
  <c r="KGN54" i="3"/>
  <c r="KHD54" i="3"/>
  <c r="KHT54" i="3"/>
  <c r="KIJ54" i="3"/>
  <c r="KIZ54" i="3"/>
  <c r="KJP54" i="3"/>
  <c r="KKF54" i="3"/>
  <c r="KKV54" i="3"/>
  <c r="KLL54" i="3"/>
  <c r="KMB54" i="3"/>
  <c r="KMR54" i="3"/>
  <c r="KNH54" i="3"/>
  <c r="KNX54" i="3"/>
  <c r="KON54" i="3"/>
  <c r="KPD54" i="3"/>
  <c r="KPT54" i="3"/>
  <c r="KQJ54" i="3"/>
  <c r="KQZ54" i="3"/>
  <c r="KRP54" i="3"/>
  <c r="KSF54" i="3"/>
  <c r="KSV54" i="3"/>
  <c r="KTL54" i="3"/>
  <c r="KUB54" i="3"/>
  <c r="KUR54" i="3"/>
  <c r="KVH54" i="3"/>
  <c r="KVX54" i="3"/>
  <c r="KWN54" i="3"/>
  <c r="KXD54" i="3"/>
  <c r="KXT54" i="3"/>
  <c r="KYJ54" i="3"/>
  <c r="KYZ54" i="3"/>
  <c r="KZP54" i="3"/>
  <c r="LAF54" i="3"/>
  <c r="LAV54" i="3"/>
  <c r="LBL54" i="3"/>
  <c r="LCB54" i="3"/>
  <c r="LCR54" i="3"/>
  <c r="LDH54" i="3"/>
  <c r="LDX54" i="3"/>
  <c r="LEN54" i="3"/>
  <c r="LFD54" i="3"/>
  <c r="LFT54" i="3"/>
  <c r="LGJ54" i="3"/>
  <c r="LGZ54" i="3"/>
  <c r="LHP54" i="3"/>
  <c r="LIF54" i="3"/>
  <c r="LIV54" i="3"/>
  <c r="LJL54" i="3"/>
  <c r="LKB54" i="3"/>
  <c r="LKR54" i="3"/>
  <c r="LLH54" i="3"/>
  <c r="LLX54" i="3"/>
  <c r="LMN54" i="3"/>
  <c r="LND54" i="3"/>
  <c r="LNT54" i="3"/>
  <c r="LOJ54" i="3"/>
  <c r="LOZ54" i="3"/>
  <c r="LPP54" i="3"/>
  <c r="LQF54" i="3"/>
  <c r="LQV54" i="3"/>
  <c r="LRL54" i="3"/>
  <c r="LSB54" i="3"/>
  <c r="LSR54" i="3"/>
  <c r="LTH54" i="3"/>
  <c r="LTX54" i="3"/>
  <c r="LUN54" i="3"/>
  <c r="LVD54" i="3"/>
  <c r="LVT54" i="3"/>
  <c r="LWJ54" i="3"/>
  <c r="LWZ54" i="3"/>
  <c r="LXP54" i="3"/>
  <c r="LYF54" i="3"/>
  <c r="LYV54" i="3"/>
  <c r="LZL54" i="3"/>
  <c r="MAB54" i="3"/>
  <c r="MAR54" i="3"/>
  <c r="MBH54" i="3"/>
  <c r="MBX54" i="3"/>
  <c r="MCN54" i="3"/>
  <c r="MDD54" i="3"/>
  <c r="MDT54" i="3"/>
  <c r="MEJ54" i="3"/>
  <c r="MEZ54" i="3"/>
  <c r="MFP54" i="3"/>
  <c r="MGF54" i="3"/>
  <c r="MGV54" i="3"/>
  <c r="MHL54" i="3"/>
  <c r="MIB54" i="3"/>
  <c r="MIR54" i="3"/>
  <c r="MJH54" i="3"/>
  <c r="MJX54" i="3"/>
  <c r="MKN54" i="3"/>
  <c r="MLD54" i="3"/>
  <c r="MLT54" i="3"/>
  <c r="MMJ54" i="3"/>
  <c r="MMZ54" i="3"/>
  <c r="MNP54" i="3"/>
  <c r="MOF54" i="3"/>
  <c r="MOV54" i="3"/>
  <c r="MPL54" i="3"/>
  <c r="MQB54" i="3"/>
  <c r="MQR54" i="3"/>
  <c r="MRH54" i="3"/>
  <c r="MRX54" i="3"/>
  <c r="MSN54" i="3"/>
  <c r="MTD54" i="3"/>
  <c r="MTT54" i="3"/>
  <c r="MUJ54" i="3"/>
  <c r="MUZ54" i="3"/>
  <c r="MVP54" i="3"/>
  <c r="MWF54" i="3"/>
  <c r="MWV54" i="3"/>
  <c r="MXL54" i="3"/>
  <c r="MYB54" i="3"/>
  <c r="MYR54" i="3"/>
  <c r="MZH54" i="3"/>
  <c r="MZX54" i="3"/>
  <c r="NAN54" i="3"/>
  <c r="NBD54" i="3"/>
  <c r="NBT54" i="3"/>
  <c r="NCJ54" i="3"/>
  <c r="NCZ54" i="3"/>
  <c r="NDP54" i="3"/>
  <c r="NEF54" i="3"/>
  <c r="NEV54" i="3"/>
  <c r="NFL54" i="3"/>
  <c r="NGB54" i="3"/>
  <c r="NGR54" i="3"/>
  <c r="NHH54" i="3"/>
  <c r="NHX54" i="3"/>
  <c r="NIN54" i="3"/>
  <c r="NJD54" i="3"/>
  <c r="NJT54" i="3"/>
  <c r="NKJ54" i="3"/>
  <c r="NKZ54" i="3"/>
  <c r="NLP54" i="3"/>
  <c r="NMF54" i="3"/>
  <c r="NMV54" i="3"/>
  <c r="NNL54" i="3"/>
  <c r="NOB54" i="3"/>
  <c r="NOR54" i="3"/>
  <c r="NPH54" i="3"/>
  <c r="NPX54" i="3"/>
  <c r="NQN54" i="3"/>
  <c r="NRD54" i="3"/>
  <c r="NRT54" i="3"/>
  <c r="NSJ54" i="3"/>
  <c r="NSZ54" i="3"/>
  <c r="NTP54" i="3"/>
  <c r="NUF54" i="3"/>
  <c r="NUV54" i="3"/>
  <c r="NVL54" i="3"/>
  <c r="NWB54" i="3"/>
  <c r="NWR54" i="3"/>
  <c r="NXH54" i="3"/>
  <c r="NXX54" i="3"/>
  <c r="NYN54" i="3"/>
  <c r="NZD54" i="3"/>
  <c r="NZT54" i="3"/>
  <c r="OAJ54" i="3"/>
  <c r="OAZ54" i="3"/>
  <c r="OBP54" i="3"/>
  <c r="OCF54" i="3"/>
  <c r="OCV54" i="3"/>
  <c r="ODL54" i="3"/>
  <c r="OEB54" i="3"/>
  <c r="OER54" i="3"/>
  <c r="OFH54" i="3"/>
  <c r="OFX54" i="3"/>
  <c r="OGN54" i="3"/>
  <c r="OHD54" i="3"/>
  <c r="OHT54" i="3"/>
  <c r="OIJ54" i="3"/>
  <c r="OIZ54" i="3"/>
  <c r="OJP54" i="3"/>
  <c r="OKF54" i="3"/>
  <c r="OKV54" i="3"/>
  <c r="OLL54" i="3"/>
  <c r="OMB54" i="3"/>
  <c r="OMR54" i="3"/>
  <c r="ONH54" i="3"/>
  <c r="ONX54" i="3"/>
  <c r="OON54" i="3"/>
  <c r="OPD54" i="3"/>
  <c r="OPT54" i="3"/>
  <c r="OQJ54" i="3"/>
  <c r="OQZ54" i="3"/>
  <c r="ORP54" i="3"/>
  <c r="OSF54" i="3"/>
  <c r="OSV54" i="3"/>
  <c r="OTL54" i="3"/>
  <c r="OUB54" i="3"/>
  <c r="OUR54" i="3"/>
  <c r="OVH54" i="3"/>
  <c r="OVX54" i="3"/>
  <c r="OWN54" i="3"/>
  <c r="OXD54" i="3"/>
  <c r="OXT54" i="3"/>
  <c r="OYJ54" i="3"/>
  <c r="OYZ54" i="3"/>
  <c r="OZP54" i="3"/>
  <c r="PAF54" i="3"/>
  <c r="PAV54" i="3"/>
  <c r="PBL54" i="3"/>
  <c r="PCB54" i="3"/>
  <c r="PCR54" i="3"/>
  <c r="PDH54" i="3"/>
  <c r="PDX54" i="3"/>
  <c r="PEN54" i="3"/>
  <c r="PFD54" i="3"/>
  <c r="PFT54" i="3"/>
  <c r="PGJ54" i="3"/>
  <c r="PGZ54" i="3"/>
  <c r="PHP54" i="3"/>
  <c r="PIF54" i="3"/>
  <c r="PIV54" i="3"/>
  <c r="PJL54" i="3"/>
  <c r="PKB54" i="3"/>
  <c r="PKR54" i="3"/>
  <c r="PLH54" i="3"/>
  <c r="PLX54" i="3"/>
  <c r="PMN54" i="3"/>
  <c r="PND54" i="3"/>
  <c r="PNT54" i="3"/>
  <c r="POJ54" i="3"/>
  <c r="POZ54" i="3"/>
  <c r="PPP54" i="3"/>
  <c r="PQF54" i="3"/>
  <c r="PQV54" i="3"/>
  <c r="PRL54" i="3"/>
  <c r="PSB54" i="3"/>
  <c r="PSR54" i="3"/>
  <c r="PTH54" i="3"/>
  <c r="PTX54" i="3"/>
  <c r="PUN54" i="3"/>
  <c r="PVD54" i="3"/>
  <c r="PVT54" i="3"/>
  <c r="PWJ54" i="3"/>
  <c r="PWZ54" i="3"/>
  <c r="PXP54" i="3"/>
  <c r="PYF54" i="3"/>
  <c r="PYV54" i="3"/>
  <c r="PZL54" i="3"/>
  <c r="QAB54" i="3"/>
  <c r="QAR54" i="3"/>
  <c r="QBH54" i="3"/>
  <c r="QBX54" i="3"/>
  <c r="QCN54" i="3"/>
  <c r="QDD54" i="3"/>
  <c r="QDT54" i="3"/>
  <c r="QEJ54" i="3"/>
  <c r="QEZ54" i="3"/>
  <c r="QFP54" i="3"/>
  <c r="QGF54" i="3"/>
  <c r="QGV54" i="3"/>
  <c r="QHL54" i="3"/>
  <c r="QIB54" i="3"/>
  <c r="QIR54" i="3"/>
  <c r="QJH54" i="3"/>
  <c r="QJX54" i="3"/>
  <c r="QKN54" i="3"/>
  <c r="QLD54" i="3"/>
  <c r="QLT54" i="3"/>
  <c r="QMJ54" i="3"/>
  <c r="QMZ54" i="3"/>
  <c r="QNP54" i="3"/>
  <c r="QOF54" i="3"/>
  <c r="QOV54" i="3"/>
  <c r="QPL54" i="3"/>
  <c r="QQB54" i="3"/>
  <c r="QQR54" i="3"/>
  <c r="QRH54" i="3"/>
  <c r="QRX54" i="3"/>
  <c r="QSN54" i="3"/>
  <c r="QTD54" i="3"/>
  <c r="QTT54" i="3"/>
  <c r="QUJ54" i="3"/>
  <c r="QUZ54" i="3"/>
  <c r="QVP54" i="3"/>
  <c r="QWF54" i="3"/>
  <c r="QWV54" i="3"/>
  <c r="QXL54" i="3"/>
  <c r="QYB54" i="3"/>
  <c r="QYR54" i="3"/>
  <c r="QZH54" i="3"/>
  <c r="QZX54" i="3"/>
  <c r="RAN54" i="3"/>
  <c r="RBD54" i="3"/>
  <c r="RBT54" i="3"/>
  <c r="RCJ54" i="3"/>
  <c r="RCZ54" i="3"/>
  <c r="RDP54" i="3"/>
  <c r="REF54" i="3"/>
  <c r="REV54" i="3"/>
  <c r="RFL54" i="3"/>
  <c r="RGB54" i="3"/>
  <c r="RGR54" i="3"/>
  <c r="RHH54" i="3"/>
  <c r="RHX54" i="3"/>
  <c r="RIN54" i="3"/>
  <c r="RJD54" i="3"/>
  <c r="RJT54" i="3"/>
  <c r="RKJ54" i="3"/>
  <c r="RKZ54" i="3"/>
  <c r="RLP54" i="3"/>
  <c r="RMF54" i="3"/>
  <c r="RMV54" i="3"/>
  <c r="RNL54" i="3"/>
  <c r="ROB54" i="3"/>
  <c r="ROR54" i="3"/>
  <c r="RPH54" i="3"/>
  <c r="RPX54" i="3"/>
  <c r="RQN54" i="3"/>
  <c r="RRD54" i="3"/>
  <c r="RRT54" i="3"/>
  <c r="RSJ54" i="3"/>
  <c r="RSZ54" i="3"/>
  <c r="RTP54" i="3"/>
  <c r="RUF54" i="3"/>
  <c r="RUV54" i="3"/>
  <c r="RVL54" i="3"/>
  <c r="RWB54" i="3"/>
  <c r="RWR54" i="3"/>
  <c r="RXH54" i="3"/>
  <c r="RXX54" i="3"/>
  <c r="RYN54" i="3"/>
  <c r="RZD54" i="3"/>
  <c r="RZT54" i="3"/>
  <c r="SAJ54" i="3"/>
  <c r="SAZ54" i="3"/>
  <c r="SBP54" i="3"/>
  <c r="SCF54" i="3"/>
  <c r="SCV54" i="3"/>
  <c r="SDL54" i="3"/>
  <c r="SEB54" i="3"/>
  <c r="SER54" i="3"/>
  <c r="SFH54" i="3"/>
  <c r="SFX54" i="3"/>
  <c r="SGN54" i="3"/>
  <c r="SHD54" i="3"/>
  <c r="SHT54" i="3"/>
  <c r="SIJ54" i="3"/>
  <c r="SIZ54" i="3"/>
  <c r="SJP54" i="3"/>
  <c r="SKF54" i="3"/>
  <c r="SKV54" i="3"/>
  <c r="SLL54" i="3"/>
  <c r="SMB54" i="3"/>
  <c r="SMR54" i="3"/>
  <c r="SNH54" i="3"/>
  <c r="SNX54" i="3"/>
  <c r="SON54" i="3"/>
  <c r="SPD54" i="3"/>
  <c r="SPT54" i="3"/>
  <c r="SQJ54" i="3"/>
  <c r="SQZ54" i="3"/>
  <c r="SRP54" i="3"/>
  <c r="SSF54" i="3"/>
  <c r="SSV54" i="3"/>
  <c r="STL54" i="3"/>
  <c r="SUB54" i="3"/>
  <c r="SUR54" i="3"/>
  <c r="SVH54" i="3"/>
  <c r="SVX54" i="3"/>
  <c r="SWN54" i="3"/>
  <c r="SXD54" i="3"/>
  <c r="SXT54" i="3"/>
  <c r="SYJ54" i="3"/>
  <c r="SYZ54" i="3"/>
  <c r="SZP54" i="3"/>
  <c r="TAF54" i="3"/>
  <c r="TAV54" i="3"/>
  <c r="TBL54" i="3"/>
  <c r="TCB54" i="3"/>
  <c r="TCR54" i="3"/>
  <c r="TDH54" i="3"/>
  <c r="TDX54" i="3"/>
  <c r="TEN54" i="3"/>
  <c r="TFD54" i="3"/>
  <c r="TFT54" i="3"/>
  <c r="TGJ54" i="3"/>
  <c r="TGZ54" i="3"/>
  <c r="THP54" i="3"/>
  <c r="TIF54" i="3"/>
  <c r="TIV54" i="3"/>
  <c r="TJL54" i="3"/>
  <c r="TKB54" i="3"/>
  <c r="TKR54" i="3"/>
  <c r="TLH54" i="3"/>
  <c r="TLX54" i="3"/>
  <c r="TMN54" i="3"/>
  <c r="TND54" i="3"/>
  <c r="TNT54" i="3"/>
  <c r="TOJ54" i="3"/>
  <c r="TOZ54" i="3"/>
  <c r="TPP54" i="3"/>
  <c r="TQF54" i="3"/>
  <c r="TQV54" i="3"/>
  <c r="TRL54" i="3"/>
  <c r="TSB54" i="3"/>
  <c r="TSR54" i="3"/>
  <c r="TTH54" i="3"/>
  <c r="TTX54" i="3"/>
  <c r="TUN54" i="3"/>
  <c r="TVD54" i="3"/>
  <c r="TVT54" i="3"/>
  <c r="TWJ54" i="3"/>
  <c r="TWZ54" i="3"/>
  <c r="TXP54" i="3"/>
  <c r="TYF54" i="3"/>
  <c r="TYV54" i="3"/>
  <c r="TZL54" i="3"/>
  <c r="UAB54" i="3"/>
  <c r="UAR54" i="3"/>
  <c r="UBH54" i="3"/>
  <c r="UBX54" i="3"/>
  <c r="UCN54" i="3"/>
  <c r="UDD54" i="3"/>
  <c r="UDT54" i="3"/>
  <c r="UEJ54" i="3"/>
  <c r="UEZ54" i="3"/>
  <c r="UFP54" i="3"/>
  <c r="UGF54" i="3"/>
  <c r="UGV54" i="3"/>
  <c r="UHL54" i="3"/>
  <c r="UIB54" i="3"/>
  <c r="UIR54" i="3"/>
  <c r="UJH54" i="3"/>
  <c r="UJX54" i="3"/>
  <c r="UKN54" i="3"/>
  <c r="ULD54" i="3"/>
  <c r="ULT54" i="3"/>
  <c r="UMJ54" i="3"/>
  <c r="UMZ54" i="3"/>
  <c r="UNP54" i="3"/>
  <c r="UOF54" i="3"/>
  <c r="UOV54" i="3"/>
  <c r="UPL54" i="3"/>
  <c r="UQB54" i="3"/>
  <c r="UQR54" i="3"/>
  <c r="URH54" i="3"/>
  <c r="URX54" i="3"/>
  <c r="USN54" i="3"/>
  <c r="UTD54" i="3"/>
  <c r="UTT54" i="3"/>
  <c r="UUJ54" i="3"/>
  <c r="UUZ54" i="3"/>
  <c r="UVP54" i="3"/>
  <c r="UWF54" i="3"/>
  <c r="UWV54" i="3"/>
  <c r="UXL54" i="3"/>
  <c r="UYB54" i="3"/>
  <c r="UYR54" i="3"/>
  <c r="UZH54" i="3"/>
  <c r="UZX54" i="3"/>
  <c r="VAN54" i="3"/>
  <c r="VBD54" i="3"/>
  <c r="VBT54" i="3"/>
  <c r="VCJ54" i="3"/>
  <c r="VCZ54" i="3"/>
  <c r="VDP54" i="3"/>
  <c r="VEF54" i="3"/>
  <c r="VEV54" i="3"/>
  <c r="VFL54" i="3"/>
  <c r="VGB54" i="3"/>
  <c r="VGR54" i="3"/>
  <c r="VHH54" i="3"/>
  <c r="VHX54" i="3"/>
  <c r="VIN54" i="3"/>
  <c r="VJD54" i="3"/>
  <c r="VJT54" i="3"/>
  <c r="VKJ54" i="3"/>
  <c r="VKZ54" i="3"/>
  <c r="VLP54" i="3"/>
  <c r="VMF54" i="3"/>
  <c r="VMV54" i="3"/>
  <c r="VNL54" i="3"/>
  <c r="VOB54" i="3"/>
  <c r="VOR54" i="3"/>
  <c r="VPH54" i="3"/>
  <c r="VPX54" i="3"/>
  <c r="VQN54" i="3"/>
  <c r="VRD54" i="3"/>
  <c r="VRT54" i="3"/>
  <c r="VSJ54" i="3"/>
  <c r="VSZ54" i="3"/>
  <c r="VTP54" i="3"/>
  <c r="VUF54" i="3"/>
  <c r="VUV54" i="3"/>
  <c r="VVL54" i="3"/>
  <c r="VWB54" i="3"/>
  <c r="VWR54" i="3"/>
  <c r="VXH54" i="3"/>
  <c r="VXX54" i="3"/>
  <c r="VYN54" i="3"/>
  <c r="VZD54" i="3"/>
  <c r="VZT54" i="3"/>
  <c r="WAJ54" i="3"/>
  <c r="WAZ54" i="3"/>
  <c r="WBP54" i="3"/>
  <c r="WCF54" i="3"/>
  <c r="WCV54" i="3"/>
  <c r="WDL54" i="3"/>
  <c r="WEB54" i="3"/>
  <c r="WER54" i="3"/>
  <c r="WFH54" i="3"/>
  <c r="WFX54" i="3"/>
  <c r="WGN54" i="3"/>
  <c r="WHD54" i="3"/>
  <c r="WHT54" i="3"/>
  <c r="WIJ54" i="3"/>
  <c r="WIZ54" i="3"/>
  <c r="WJP54" i="3"/>
  <c r="WKF54" i="3"/>
  <c r="WKV54" i="3"/>
  <c r="WLL54" i="3"/>
  <c r="WMB54" i="3"/>
  <c r="WMR54" i="3"/>
  <c r="WNH54" i="3"/>
  <c r="WNX54" i="3"/>
  <c r="WON54" i="3"/>
  <c r="WPD54" i="3"/>
  <c r="WPT54" i="3"/>
  <c r="WQJ54" i="3"/>
  <c r="WQZ54" i="3"/>
  <c r="WRP54" i="3"/>
  <c r="WSF54" i="3"/>
  <c r="WSV54" i="3"/>
  <c r="WTL54" i="3"/>
  <c r="WUB54" i="3"/>
  <c r="WUR54" i="3"/>
  <c r="WVH54" i="3"/>
  <c r="WVX54" i="3"/>
  <c r="WWN54" i="3"/>
  <c r="WXD54" i="3"/>
  <c r="WXT54" i="3"/>
  <c r="WYJ54" i="3"/>
  <c r="WYZ54" i="3"/>
  <c r="WZP54" i="3"/>
  <c r="XAF54" i="3"/>
  <c r="XAV54" i="3"/>
  <c r="XBL54" i="3"/>
  <c r="D57" i="3"/>
  <c r="E55" i="3"/>
  <c r="AGP55" i="3"/>
  <c r="AGE55" i="3"/>
  <c r="AGF55" i="3" s="1"/>
  <c r="AGG55" i="3" s="1"/>
  <c r="AGH55" i="3" s="1"/>
  <c r="AGI55" i="3" s="1"/>
  <c r="AGJ55" i="3" s="1"/>
  <c r="AGK55" i="3" s="1"/>
  <c r="AGL55" i="3" s="1"/>
  <c r="AGM55" i="3" s="1"/>
  <c r="AGN55" i="3" s="1"/>
  <c r="AGO55" i="3" s="1"/>
  <c r="AGU55" i="3"/>
  <c r="AHK55" i="3"/>
  <c r="AIA55" i="3"/>
  <c r="AIQ55" i="3"/>
  <c r="AJG55" i="3"/>
  <c r="AJW55" i="3"/>
  <c r="AKM55" i="3"/>
  <c r="ALC55" i="3"/>
  <c r="ALS55" i="3"/>
  <c r="AMI55" i="3"/>
  <c r="AMY55" i="3"/>
  <c r="ANO55" i="3"/>
  <c r="AOE55" i="3"/>
  <c r="AOU55" i="3"/>
  <c r="APK55" i="3"/>
  <c r="AQA55" i="3"/>
  <c r="AQQ55" i="3"/>
  <c r="ARG55" i="3"/>
  <c r="ARW55" i="3"/>
  <c r="ASM55" i="3"/>
  <c r="ATC55" i="3"/>
  <c r="ATS55" i="3"/>
  <c r="AUI55" i="3"/>
  <c r="AUY55" i="3"/>
  <c r="AVO55" i="3"/>
  <c r="AWE55" i="3"/>
  <c r="AWU55" i="3"/>
  <c r="AXK55" i="3"/>
  <c r="AYA55" i="3"/>
  <c r="AYQ55" i="3"/>
  <c r="AZG55" i="3"/>
  <c r="AZW55" i="3"/>
  <c r="BAM55" i="3"/>
  <c r="BBC55" i="3"/>
  <c r="BBS55" i="3"/>
  <c r="BCI55" i="3"/>
  <c r="BCY55" i="3"/>
  <c r="BDO55" i="3"/>
  <c r="BEE55" i="3"/>
  <c r="BEU55" i="3"/>
  <c r="BFK55" i="3"/>
  <c r="BGA55" i="3"/>
  <c r="BGQ55" i="3"/>
  <c r="BHG55" i="3"/>
  <c r="BHW55" i="3"/>
  <c r="BIM55" i="3"/>
  <c r="BJC55" i="3"/>
  <c r="BJS55" i="3"/>
  <c r="BKI55" i="3"/>
  <c r="BKY55" i="3"/>
  <c r="BLO55" i="3"/>
  <c r="BME55" i="3"/>
  <c r="BMU55" i="3"/>
  <c r="BNK55" i="3"/>
  <c r="BOA55" i="3"/>
  <c r="BOQ55" i="3"/>
  <c r="BPG55" i="3"/>
  <c r="BPW55" i="3"/>
  <c r="BQM55" i="3"/>
  <c r="BRC55" i="3"/>
  <c r="BRS55" i="3"/>
  <c r="BSI55" i="3"/>
  <c r="BSY55" i="3"/>
  <c r="BTO55" i="3"/>
  <c r="BUE55" i="3"/>
  <c r="BUU55" i="3"/>
  <c r="BVK55" i="3"/>
  <c r="BWA55" i="3"/>
  <c r="BWQ55" i="3"/>
  <c r="BXG55" i="3"/>
  <c r="BXW55" i="3"/>
  <c r="BYM55" i="3"/>
  <c r="BZC55" i="3"/>
  <c r="BZS55" i="3"/>
  <c r="CAI55" i="3"/>
  <c r="CAY55" i="3"/>
  <c r="CBO55" i="3"/>
  <c r="CCE55" i="3"/>
  <c r="CCU55" i="3"/>
  <c r="CDK55" i="3"/>
  <c r="CEA55" i="3"/>
  <c r="CEQ55" i="3"/>
  <c r="CFG55" i="3"/>
  <c r="CFW55" i="3"/>
  <c r="CGM55" i="3"/>
  <c r="CHC55" i="3"/>
  <c r="CHS55" i="3"/>
  <c r="CII55" i="3"/>
  <c r="CIY55" i="3"/>
  <c r="CJO55" i="3"/>
  <c r="CKE55" i="3"/>
  <c r="CKU55" i="3"/>
  <c r="CLK55" i="3"/>
  <c r="CMA55" i="3"/>
  <c r="CMQ55" i="3"/>
  <c r="CNG55" i="3"/>
  <c r="CNW55" i="3"/>
  <c r="COM55" i="3"/>
  <c r="CPC55" i="3"/>
  <c r="CPS55" i="3"/>
  <c r="CQI55" i="3"/>
  <c r="CQY55" i="3"/>
  <c r="CRO55" i="3"/>
  <c r="CSE55" i="3"/>
  <c r="CSU55" i="3"/>
  <c r="CTK55" i="3"/>
  <c r="CUA55" i="3"/>
  <c r="CUQ55" i="3"/>
  <c r="CVG55" i="3"/>
  <c r="CVW55" i="3"/>
  <c r="CWM55" i="3"/>
  <c r="CXC55" i="3"/>
  <c r="CXS55" i="3"/>
  <c r="CYI55" i="3"/>
  <c r="CYY55" i="3"/>
  <c r="CZO55" i="3"/>
  <c r="DAE55" i="3"/>
  <c r="DAU55" i="3"/>
  <c r="DBK55" i="3"/>
  <c r="DCA55" i="3"/>
  <c r="DCQ55" i="3"/>
  <c r="DDG55" i="3"/>
  <c r="DDW55" i="3"/>
  <c r="DEM55" i="3"/>
  <c r="DFC55" i="3"/>
  <c r="DFS55" i="3"/>
  <c r="DGI55" i="3"/>
  <c r="DGY55" i="3"/>
  <c r="DHO55" i="3"/>
  <c r="DIE55" i="3"/>
  <c r="DIU55" i="3"/>
  <c r="DJK55" i="3"/>
  <c r="DKA55" i="3"/>
  <c r="DKQ55" i="3"/>
  <c r="DLG55" i="3"/>
  <c r="DLW55" i="3"/>
  <c r="DMM55" i="3"/>
  <c r="DNC55" i="3"/>
  <c r="DNS55" i="3"/>
  <c r="DOI55" i="3"/>
  <c r="DOY55" i="3"/>
  <c r="DPO55" i="3"/>
  <c r="DQE55" i="3"/>
  <c r="DQU55" i="3"/>
  <c r="DRK55" i="3"/>
  <c r="DSA55" i="3"/>
  <c r="DSQ55" i="3"/>
  <c r="DTG55" i="3"/>
  <c r="DTW55" i="3"/>
  <c r="DUM55" i="3"/>
  <c r="DVC55" i="3"/>
  <c r="DVS55" i="3"/>
  <c r="DWI55" i="3"/>
  <c r="DWY55" i="3"/>
  <c r="DXO55" i="3"/>
  <c r="DYE55" i="3"/>
  <c r="DYU55" i="3"/>
  <c r="DZK55" i="3"/>
  <c r="EAA55" i="3"/>
  <c r="EAQ55" i="3"/>
  <c r="EBG55" i="3"/>
  <c r="EBW55" i="3"/>
  <c r="ECM55" i="3"/>
  <c r="EDC55" i="3"/>
  <c r="EDS55" i="3"/>
  <c r="EEI55" i="3"/>
  <c r="EEY55" i="3"/>
  <c r="EFO55" i="3"/>
  <c r="EGE55" i="3"/>
  <c r="EGU55" i="3"/>
  <c r="EHK55" i="3"/>
  <c r="EIA55" i="3"/>
  <c r="EIQ55" i="3"/>
  <c r="EJG55" i="3"/>
  <c r="EJW55" i="3"/>
  <c r="EKM55" i="3"/>
  <c r="ELC55" i="3"/>
  <c r="ELS55" i="3"/>
  <c r="EMI55" i="3"/>
  <c r="EMY55" i="3"/>
  <c r="ENO55" i="3"/>
  <c r="EOE55" i="3"/>
  <c r="EOU55" i="3"/>
  <c r="EPK55" i="3"/>
  <c r="EQA55" i="3"/>
  <c r="EQQ55" i="3"/>
  <c r="ERG55" i="3"/>
  <c r="ERW55" i="3"/>
  <c r="ESM55" i="3"/>
  <c r="ETC55" i="3"/>
  <c r="ETS55" i="3"/>
  <c r="EUI55" i="3"/>
  <c r="EUY55" i="3"/>
  <c r="EVO55" i="3"/>
  <c r="EWE55" i="3"/>
  <c r="EWU55" i="3"/>
  <c r="EXK55" i="3"/>
  <c r="EYA55" i="3"/>
  <c r="EYQ55" i="3"/>
  <c r="EZG55" i="3"/>
  <c r="EZW55" i="3"/>
  <c r="FAM55" i="3"/>
  <c r="FBC55" i="3"/>
  <c r="FBS55" i="3"/>
  <c r="FCI55" i="3"/>
  <c r="FCY55" i="3"/>
  <c r="FDO55" i="3"/>
  <c r="FEE55" i="3"/>
  <c r="FEU55" i="3"/>
  <c r="FFK55" i="3"/>
  <c r="FGA55" i="3"/>
  <c r="FGQ55" i="3"/>
  <c r="FHG55" i="3"/>
  <c r="FHW55" i="3"/>
  <c r="FIM55" i="3"/>
  <c r="FJC55" i="3"/>
  <c r="FJS55" i="3"/>
  <c r="FKI55" i="3"/>
  <c r="FKY55" i="3"/>
  <c r="FLO55" i="3"/>
  <c r="FME55" i="3"/>
  <c r="FMU55" i="3"/>
  <c r="FNK55" i="3"/>
  <c r="FOA55" i="3"/>
  <c r="FOQ55" i="3"/>
  <c r="FPG55" i="3"/>
  <c r="FPW55" i="3"/>
  <c r="FQM55" i="3"/>
  <c r="FRC55" i="3"/>
  <c r="FRS55" i="3"/>
  <c r="FSI55" i="3"/>
  <c r="FSY55" i="3"/>
  <c r="FTO55" i="3"/>
  <c r="FUE55" i="3"/>
  <c r="FUU55" i="3"/>
  <c r="FVK55" i="3"/>
  <c r="FWA55" i="3"/>
  <c r="FWQ55" i="3"/>
  <c r="FXG55" i="3"/>
  <c r="FXW55" i="3"/>
  <c r="FYM55" i="3"/>
  <c r="FZC55" i="3"/>
  <c r="FZS55" i="3"/>
  <c r="GAI55" i="3"/>
  <c r="GAY55" i="3"/>
  <c r="GBO55" i="3"/>
  <c r="GCE55" i="3"/>
  <c r="GCU55" i="3"/>
  <c r="GDK55" i="3"/>
  <c r="GEA55" i="3"/>
  <c r="GEQ55" i="3"/>
  <c r="GFG55" i="3"/>
  <c r="GFW55" i="3"/>
  <c r="GGM55" i="3"/>
  <c r="GHC55" i="3"/>
  <c r="GHS55" i="3"/>
  <c r="GII55" i="3"/>
  <c r="GIY55" i="3"/>
  <c r="GJO55" i="3"/>
  <c r="GKE55" i="3"/>
  <c r="GKU55" i="3"/>
  <c r="GLK55" i="3"/>
  <c r="GMA55" i="3"/>
  <c r="GMQ55" i="3"/>
  <c r="GNG55" i="3"/>
  <c r="GNW55" i="3"/>
  <c r="GOM55" i="3"/>
  <c r="GPC55" i="3"/>
  <c r="GPS55" i="3"/>
  <c r="GQI55" i="3"/>
  <c r="GQY55" i="3"/>
  <c r="GRO55" i="3"/>
  <c r="GSE55" i="3"/>
  <c r="GSU55" i="3"/>
  <c r="GTK55" i="3"/>
  <c r="GUA55" i="3"/>
  <c r="GUQ55" i="3"/>
  <c r="GVG55" i="3"/>
  <c r="GVW55" i="3"/>
  <c r="GWM55" i="3"/>
  <c r="GXC55" i="3"/>
  <c r="GXS55" i="3"/>
  <c r="GYI55" i="3"/>
  <c r="GYY55" i="3"/>
  <c r="GZO55" i="3"/>
  <c r="HAE55" i="3"/>
  <c r="HAU55" i="3"/>
  <c r="HBK55" i="3"/>
  <c r="HCA55" i="3"/>
  <c r="HCQ55" i="3"/>
  <c r="HDG55" i="3"/>
  <c r="HDW55" i="3"/>
  <c r="HEM55" i="3"/>
  <c r="HFC55" i="3"/>
  <c r="HFS55" i="3"/>
  <c r="HGI55" i="3"/>
  <c r="HGY55" i="3"/>
  <c r="HHO55" i="3"/>
  <c r="HIE55" i="3"/>
  <c r="HIU55" i="3"/>
  <c r="HJK55" i="3"/>
  <c r="HKA55" i="3"/>
  <c r="HKQ55" i="3"/>
  <c r="HLG55" i="3"/>
  <c r="HLW55" i="3"/>
  <c r="HMM55" i="3"/>
  <c r="HNC55" i="3"/>
  <c r="HNS55" i="3"/>
  <c r="HOI55" i="3"/>
  <c r="HOY55" i="3"/>
  <c r="HPO55" i="3"/>
  <c r="HQE55" i="3"/>
  <c r="HQU55" i="3"/>
  <c r="HRK55" i="3"/>
  <c r="HSA55" i="3"/>
  <c r="HSQ55" i="3"/>
  <c r="HTG55" i="3"/>
  <c r="HTW55" i="3"/>
  <c r="HUM55" i="3"/>
  <c r="HVC55" i="3"/>
  <c r="HVS55" i="3"/>
  <c r="HWI55" i="3"/>
  <c r="HWY55" i="3"/>
  <c r="HXO55" i="3"/>
  <c r="HYE55" i="3"/>
  <c r="HYU55" i="3"/>
  <c r="HZK55" i="3"/>
  <c r="IAA55" i="3"/>
  <c r="IAQ55" i="3"/>
  <c r="IBG55" i="3"/>
  <c r="IBW55" i="3"/>
  <c r="ICM55" i="3"/>
  <c r="IDC55" i="3"/>
  <c r="IDS55" i="3"/>
  <c r="IEI55" i="3"/>
  <c r="IEY55" i="3"/>
  <c r="IFO55" i="3"/>
  <c r="IGE55" i="3"/>
  <c r="IGU55" i="3"/>
  <c r="IHK55" i="3"/>
  <c r="IIA55" i="3"/>
  <c r="IIQ55" i="3"/>
  <c r="IJG55" i="3"/>
  <c r="IJW55" i="3"/>
  <c r="IKM55" i="3"/>
  <c r="ILC55" i="3"/>
  <c r="ILS55" i="3"/>
  <c r="IMI55" i="3"/>
  <c r="IMY55" i="3"/>
  <c r="INO55" i="3"/>
  <c r="IOE55" i="3"/>
  <c r="IOU55" i="3"/>
  <c r="IPK55" i="3"/>
  <c r="IQA55" i="3"/>
  <c r="IQQ55" i="3"/>
  <c r="IRG55" i="3"/>
  <c r="IRW55" i="3"/>
  <c r="ISM55" i="3"/>
  <c r="ITC55" i="3"/>
  <c r="ITS55" i="3"/>
  <c r="IUI55" i="3"/>
  <c r="IUY55" i="3"/>
  <c r="IVO55" i="3"/>
  <c r="IWE55" i="3"/>
  <c r="IWU55" i="3"/>
  <c r="IXK55" i="3"/>
  <c r="IYA55" i="3"/>
  <c r="IYQ55" i="3"/>
  <c r="IZG55" i="3"/>
  <c r="IZW55" i="3"/>
  <c r="JAM55" i="3"/>
  <c r="JBC55" i="3"/>
  <c r="JBS55" i="3"/>
  <c r="JCI55" i="3"/>
  <c r="JCY55" i="3"/>
  <c r="JDO55" i="3"/>
  <c r="JEE55" i="3"/>
  <c r="JEU55" i="3"/>
  <c r="JFK55" i="3"/>
  <c r="JGA55" i="3"/>
  <c r="JGQ55" i="3"/>
  <c r="JHG55" i="3"/>
  <c r="JHW55" i="3"/>
  <c r="JIM55" i="3"/>
  <c r="JJC55" i="3"/>
  <c r="JJS55" i="3"/>
  <c r="JKI55" i="3"/>
  <c r="JKY55" i="3"/>
  <c r="JLO55" i="3"/>
  <c r="JME55" i="3"/>
  <c r="JMU55" i="3"/>
  <c r="JNK55" i="3"/>
  <c r="JOA55" i="3"/>
  <c r="JOQ55" i="3"/>
  <c r="JPG55" i="3"/>
  <c r="JPW55" i="3"/>
  <c r="JQM55" i="3"/>
  <c r="JRC55" i="3"/>
  <c r="JRS55" i="3"/>
  <c r="JSI55" i="3"/>
  <c r="JSY55" i="3"/>
  <c r="JTO55" i="3"/>
  <c r="JUE55" i="3"/>
  <c r="JUU55" i="3"/>
  <c r="JVK55" i="3"/>
  <c r="JWA55" i="3"/>
  <c r="JWQ55" i="3"/>
  <c r="JXG55" i="3"/>
  <c r="JXW55" i="3"/>
  <c r="JYM55" i="3"/>
  <c r="JZC55" i="3"/>
  <c r="JZS55" i="3"/>
  <c r="KAI55" i="3"/>
  <c r="KAY55" i="3"/>
  <c r="KBO55" i="3"/>
  <c r="KCE55" i="3"/>
  <c r="KCU55" i="3"/>
  <c r="KDK55" i="3"/>
  <c r="KEA55" i="3"/>
  <c r="KEQ55" i="3"/>
  <c r="KFG55" i="3"/>
  <c r="KFW55" i="3"/>
  <c r="KGM55" i="3"/>
  <c r="KHC55" i="3"/>
  <c r="KHS55" i="3"/>
  <c r="KII55" i="3"/>
  <c r="KIY55" i="3"/>
  <c r="KJO55" i="3"/>
  <c r="KKE55" i="3"/>
  <c r="KKU55" i="3"/>
  <c r="KLK55" i="3"/>
  <c r="KMA55" i="3"/>
  <c r="KMQ55" i="3"/>
  <c r="KNG55" i="3"/>
  <c r="KNW55" i="3"/>
  <c r="KOM55" i="3"/>
  <c r="KPC55" i="3"/>
  <c r="KPS55" i="3"/>
  <c r="KQI55" i="3"/>
  <c r="KQY55" i="3"/>
  <c r="KRO55" i="3"/>
  <c r="KSE55" i="3"/>
  <c r="KSU55" i="3"/>
  <c r="KTK55" i="3"/>
  <c r="KUA55" i="3"/>
  <c r="KUQ55" i="3"/>
  <c r="KVG55" i="3"/>
  <c r="KVW55" i="3"/>
  <c r="KWM55" i="3"/>
  <c r="KXC55" i="3"/>
  <c r="KXS55" i="3"/>
  <c r="KYI55" i="3"/>
  <c r="KYY55" i="3"/>
  <c r="KZO55" i="3"/>
  <c r="LAE55" i="3"/>
  <c r="LAU55" i="3"/>
  <c r="LBK55" i="3"/>
  <c r="LCA55" i="3"/>
  <c r="LCQ55" i="3"/>
  <c r="LDG55" i="3"/>
  <c r="LDW55" i="3"/>
  <c r="LEM55" i="3"/>
  <c r="LFC55" i="3"/>
  <c r="LFS55" i="3"/>
  <c r="LGI55" i="3"/>
  <c r="LGY55" i="3"/>
  <c r="LHO55" i="3"/>
  <c r="LIE55" i="3"/>
  <c r="LIU55" i="3"/>
  <c r="LJK55" i="3"/>
  <c r="LKA55" i="3"/>
  <c r="LKQ55" i="3"/>
  <c r="LLG55" i="3"/>
  <c r="LLW55" i="3"/>
  <c r="LMM55" i="3"/>
  <c r="LNC55" i="3"/>
  <c r="LNS55" i="3"/>
  <c r="LOI55" i="3"/>
  <c r="LOY55" i="3"/>
  <c r="LPO55" i="3"/>
  <c r="LQE55" i="3"/>
  <c r="LQU55" i="3"/>
  <c r="LRK55" i="3"/>
  <c r="LSA55" i="3"/>
  <c r="LSQ55" i="3"/>
  <c r="LTG55" i="3"/>
  <c r="LTW55" i="3"/>
  <c r="LUM55" i="3"/>
  <c r="LVC55" i="3"/>
  <c r="LVS55" i="3"/>
  <c r="LWI55" i="3"/>
  <c r="LWY55" i="3"/>
  <c r="LXO55" i="3"/>
  <c r="LYE55" i="3"/>
  <c r="LYU55" i="3"/>
  <c r="LZK55" i="3"/>
  <c r="MAA55" i="3"/>
  <c r="MAQ55" i="3"/>
  <c r="MBG55" i="3"/>
  <c r="MBW55" i="3"/>
  <c r="MCM55" i="3"/>
  <c r="MDC55" i="3"/>
  <c r="MDS55" i="3"/>
  <c r="MEI55" i="3"/>
  <c r="MEY55" i="3"/>
  <c r="MFO55" i="3"/>
  <c r="MGE55" i="3"/>
  <c r="MGU55" i="3"/>
  <c r="MHK55" i="3"/>
  <c r="MIA55" i="3"/>
  <c r="MIQ55" i="3"/>
  <c r="MJG55" i="3"/>
  <c r="MJW55" i="3"/>
  <c r="MKM55" i="3"/>
  <c r="MLC55" i="3"/>
  <c r="MLS55" i="3"/>
  <c r="MMI55" i="3"/>
  <c r="MMY55" i="3"/>
  <c r="MNO55" i="3"/>
  <c r="MOE55" i="3"/>
  <c r="MOU55" i="3"/>
  <c r="MPK55" i="3"/>
  <c r="MQA55" i="3"/>
  <c r="MQQ55" i="3"/>
  <c r="MRG55" i="3"/>
  <c r="MRW55" i="3"/>
  <c r="MSM55" i="3"/>
  <c r="MTC55" i="3"/>
  <c r="MTS55" i="3"/>
  <c r="MUI55" i="3"/>
  <c r="MUY55" i="3"/>
  <c r="MVO55" i="3"/>
  <c r="MWE55" i="3"/>
  <c r="MWU55" i="3"/>
  <c r="MXK55" i="3"/>
  <c r="MYA55" i="3"/>
  <c r="MYQ55" i="3"/>
  <c r="MZG55" i="3"/>
  <c r="MZW55" i="3"/>
  <c r="NAM55" i="3"/>
  <c r="NBC55" i="3"/>
  <c r="NBS55" i="3"/>
  <c r="NCI55" i="3"/>
  <c r="NCY55" i="3"/>
  <c r="NDO55" i="3"/>
  <c r="NEE55" i="3"/>
  <c r="NEU55" i="3"/>
  <c r="NFK55" i="3"/>
  <c r="NGA55" i="3"/>
  <c r="NGQ55" i="3"/>
  <c r="NHG55" i="3"/>
  <c r="NHW55" i="3"/>
  <c r="NIM55" i="3"/>
  <c r="NJC55" i="3"/>
  <c r="NJS55" i="3"/>
  <c r="NKI55" i="3"/>
  <c r="NKY55" i="3"/>
  <c r="NLO55" i="3"/>
  <c r="NME55" i="3"/>
  <c r="NMU55" i="3"/>
  <c r="NNK55" i="3"/>
  <c r="NOA55" i="3"/>
  <c r="NOQ55" i="3"/>
  <c r="NPG55" i="3"/>
  <c r="NPW55" i="3"/>
  <c r="NQM55" i="3"/>
  <c r="NRC55" i="3"/>
  <c r="NRS55" i="3"/>
  <c r="NSI55" i="3"/>
  <c r="NSY55" i="3"/>
  <c r="NTO55" i="3"/>
  <c r="NUE55" i="3"/>
  <c r="NUU55" i="3"/>
  <c r="NVK55" i="3"/>
  <c r="NWA55" i="3"/>
  <c r="NWQ55" i="3"/>
  <c r="NXG55" i="3"/>
  <c r="NXW55" i="3"/>
  <c r="NYM55" i="3"/>
  <c r="NZC55" i="3"/>
  <c r="NZS55" i="3"/>
  <c r="OAI55" i="3"/>
  <c r="OAY55" i="3"/>
  <c r="OBO55" i="3"/>
  <c r="OCE55" i="3"/>
  <c r="OCU55" i="3"/>
  <c r="ODK55" i="3"/>
  <c r="OEA55" i="3"/>
  <c r="OEQ55" i="3"/>
  <c r="OFG55" i="3"/>
  <c r="OFW55" i="3"/>
  <c r="OGM55" i="3"/>
  <c r="OHC55" i="3"/>
  <c r="OHS55" i="3"/>
  <c r="OII55" i="3"/>
  <c r="OIY55" i="3"/>
  <c r="OJO55" i="3"/>
  <c r="OKE55" i="3"/>
  <c r="OKU55" i="3"/>
  <c r="OLK55" i="3"/>
  <c r="OMA55" i="3"/>
  <c r="OMQ55" i="3"/>
  <c r="ONG55" i="3"/>
  <c r="ONW55" i="3"/>
  <c r="OOM55" i="3"/>
  <c r="OPC55" i="3"/>
  <c r="OPS55" i="3"/>
  <c r="OQI55" i="3"/>
  <c r="OQY55" i="3"/>
  <c r="ORO55" i="3"/>
  <c r="OSE55" i="3"/>
  <c r="OSU55" i="3"/>
  <c r="OTK55" i="3"/>
  <c r="OUA55" i="3"/>
  <c r="OUQ55" i="3"/>
  <c r="OVG55" i="3"/>
  <c r="OVW55" i="3"/>
  <c r="OWM55" i="3"/>
  <c r="OXC55" i="3"/>
  <c r="OXS55" i="3"/>
  <c r="OYI55" i="3"/>
  <c r="OYY55" i="3"/>
  <c r="OZO55" i="3"/>
  <c r="PAE55" i="3"/>
  <c r="PAU55" i="3"/>
  <c r="PBK55" i="3"/>
  <c r="PCA55" i="3"/>
  <c r="PCQ55" i="3"/>
  <c r="PDG55" i="3"/>
  <c r="PDW55" i="3"/>
  <c r="PEM55" i="3"/>
  <c r="PFC55" i="3"/>
  <c r="PFS55" i="3"/>
  <c r="PGI55" i="3"/>
  <c r="PGY55" i="3"/>
  <c r="PHO55" i="3"/>
  <c r="PIE55" i="3"/>
  <c r="PIU55" i="3"/>
  <c r="PJK55" i="3"/>
  <c r="PKA55" i="3"/>
  <c r="PKQ55" i="3"/>
  <c r="PLG55" i="3"/>
  <c r="PLW55" i="3"/>
  <c r="PMM55" i="3"/>
  <c r="PNC55" i="3"/>
  <c r="PNS55" i="3"/>
  <c r="POI55" i="3"/>
  <c r="POY55" i="3"/>
  <c r="PPO55" i="3"/>
  <c r="PQE55" i="3"/>
  <c r="PQU55" i="3"/>
  <c r="PRK55" i="3"/>
  <c r="PSA55" i="3"/>
  <c r="PSQ55" i="3"/>
  <c r="PTG55" i="3"/>
  <c r="PTW55" i="3"/>
  <c r="PUM55" i="3"/>
  <c r="PVC55" i="3"/>
  <c r="PVS55" i="3"/>
  <c r="PWI55" i="3"/>
  <c r="PWY55" i="3"/>
  <c r="PXO55" i="3"/>
  <c r="PYE55" i="3"/>
  <c r="PYU55" i="3"/>
  <c r="PZK55" i="3"/>
  <c r="QAA55" i="3"/>
  <c r="QAQ55" i="3"/>
  <c r="QBG55" i="3"/>
  <c r="QBW55" i="3"/>
  <c r="QCM55" i="3"/>
  <c r="QDC55" i="3"/>
  <c r="QDS55" i="3"/>
  <c r="QEI55" i="3"/>
  <c r="QEY55" i="3"/>
  <c r="QFO55" i="3"/>
  <c r="QGE55" i="3"/>
  <c r="QGU55" i="3"/>
  <c r="QHK55" i="3"/>
  <c r="QIA55" i="3"/>
  <c r="QIQ55" i="3"/>
  <c r="QJG55" i="3"/>
  <c r="QJW55" i="3"/>
  <c r="QKM55" i="3"/>
  <c r="QLC55" i="3"/>
  <c r="QLS55" i="3"/>
  <c r="QMI55" i="3"/>
  <c r="QMY55" i="3"/>
  <c r="QNO55" i="3"/>
  <c r="QOE55" i="3"/>
  <c r="QOU55" i="3"/>
  <c r="QPK55" i="3"/>
  <c r="QQA55" i="3"/>
  <c r="QQQ55" i="3"/>
  <c r="QRG55" i="3"/>
  <c r="QRW55" i="3"/>
  <c r="QSM55" i="3"/>
  <c r="QTC55" i="3"/>
  <c r="QTS55" i="3"/>
  <c r="QUI55" i="3"/>
  <c r="QUY55" i="3"/>
  <c r="QVO55" i="3"/>
  <c r="QWE55" i="3"/>
  <c r="QWU55" i="3"/>
  <c r="QXK55" i="3"/>
  <c r="QYA55" i="3"/>
  <c r="QYQ55" i="3"/>
  <c r="QZG55" i="3"/>
  <c r="QZW55" i="3"/>
  <c r="RAM55" i="3"/>
  <c r="RBC55" i="3"/>
  <c r="RBS55" i="3"/>
  <c r="RCI55" i="3"/>
  <c r="RCY55" i="3"/>
  <c r="RDO55" i="3"/>
  <c r="REE55" i="3"/>
  <c r="REU55" i="3"/>
  <c r="RFK55" i="3"/>
  <c r="RGA55" i="3"/>
  <c r="RGQ55" i="3"/>
  <c r="RHG55" i="3"/>
  <c r="RHW55" i="3"/>
  <c r="RIM55" i="3"/>
  <c r="RJC55" i="3"/>
  <c r="RJS55" i="3"/>
  <c r="RKI55" i="3"/>
  <c r="RKY55" i="3"/>
  <c r="RLO55" i="3"/>
  <c r="RME55" i="3"/>
  <c r="RMU55" i="3"/>
  <c r="RNK55" i="3"/>
  <c r="ROA55" i="3"/>
  <c r="ROQ55" i="3"/>
  <c r="RPG55" i="3"/>
  <c r="RPW55" i="3"/>
  <c r="RQM55" i="3"/>
  <c r="RRC55" i="3"/>
  <c r="RRS55" i="3"/>
  <c r="RSI55" i="3"/>
  <c r="RSY55" i="3"/>
  <c r="RTO55" i="3"/>
  <c r="RUE55" i="3"/>
  <c r="RUU55" i="3"/>
  <c r="RVK55" i="3"/>
  <c r="RWA55" i="3"/>
  <c r="RWQ55" i="3"/>
  <c r="RXG55" i="3"/>
  <c r="RXW55" i="3"/>
  <c r="RYM55" i="3"/>
  <c r="RZC55" i="3"/>
  <c r="RZS55" i="3"/>
  <c r="SAI55" i="3"/>
  <c r="SAY55" i="3"/>
  <c r="SBO55" i="3"/>
  <c r="SCE55" i="3"/>
  <c r="SCU55" i="3"/>
  <c r="SDK55" i="3"/>
  <c r="SEA55" i="3"/>
  <c r="SEQ55" i="3"/>
  <c r="SFG55" i="3"/>
  <c r="SFW55" i="3"/>
  <c r="SGM55" i="3"/>
  <c r="SHC55" i="3"/>
  <c r="SHS55" i="3"/>
  <c r="SII55" i="3"/>
  <c r="SIY55" i="3"/>
  <c r="SJO55" i="3"/>
  <c r="SKE55" i="3"/>
  <c r="SKU55" i="3"/>
  <c r="SLK55" i="3"/>
  <c r="SMA55" i="3"/>
  <c r="SMQ55" i="3"/>
  <c r="SNG55" i="3"/>
  <c r="SNW55" i="3"/>
  <c r="SOM55" i="3"/>
  <c r="SPC55" i="3"/>
  <c r="SPS55" i="3"/>
  <c r="SQI55" i="3"/>
  <c r="SQY55" i="3"/>
  <c r="SRO55" i="3"/>
  <c r="SSE55" i="3"/>
  <c r="SSU55" i="3"/>
  <c r="STK55" i="3"/>
  <c r="SUA55" i="3"/>
  <c r="SUQ55" i="3"/>
  <c r="SVG55" i="3"/>
  <c r="SVW55" i="3"/>
  <c r="SWM55" i="3"/>
  <c r="SXC55" i="3"/>
  <c r="SXS55" i="3"/>
  <c r="SYI55" i="3"/>
  <c r="SYY55" i="3"/>
  <c r="SZO55" i="3"/>
  <c r="TAE55" i="3"/>
  <c r="TAU55" i="3"/>
  <c r="TBK55" i="3"/>
  <c r="TCA55" i="3"/>
  <c r="TCQ55" i="3"/>
  <c r="TDG55" i="3"/>
  <c r="TDW55" i="3"/>
  <c r="TEM55" i="3"/>
  <c r="TFC55" i="3"/>
  <c r="TFS55" i="3"/>
  <c r="TGI55" i="3"/>
  <c r="TGY55" i="3"/>
  <c r="THO55" i="3"/>
  <c r="TIE55" i="3"/>
  <c r="TIU55" i="3"/>
  <c r="TJK55" i="3"/>
  <c r="TKA55" i="3"/>
  <c r="TKQ55" i="3"/>
  <c r="TLG55" i="3"/>
  <c r="TLW55" i="3"/>
  <c r="TMM55" i="3"/>
  <c r="TNC55" i="3"/>
  <c r="TNS55" i="3"/>
  <c r="TOI55" i="3"/>
  <c r="TOY55" i="3"/>
  <c r="TPO55" i="3"/>
  <c r="TQE55" i="3"/>
  <c r="TQU55" i="3"/>
  <c r="TRK55" i="3"/>
  <c r="TSA55" i="3"/>
  <c r="TSQ55" i="3"/>
  <c r="TTG55" i="3"/>
  <c r="TTW55" i="3"/>
  <c r="TUM55" i="3"/>
  <c r="TVC55" i="3"/>
  <c r="TVS55" i="3"/>
  <c r="TWI55" i="3"/>
  <c r="TWY55" i="3"/>
  <c r="TXO55" i="3"/>
  <c r="TYE55" i="3"/>
  <c r="TYU55" i="3"/>
  <c r="TZK55" i="3"/>
  <c r="UAA55" i="3"/>
  <c r="UAQ55" i="3"/>
  <c r="UBG55" i="3"/>
  <c r="UBW55" i="3"/>
  <c r="UCM55" i="3"/>
  <c r="UDC55" i="3"/>
  <c r="UDS55" i="3"/>
  <c r="UEI55" i="3"/>
  <c r="UEY55" i="3"/>
  <c r="UFO55" i="3"/>
  <c r="UGE55" i="3"/>
  <c r="UGU55" i="3"/>
  <c r="UHK55" i="3"/>
  <c r="UIA55" i="3"/>
  <c r="UIQ55" i="3"/>
  <c r="UJG55" i="3"/>
  <c r="UJW55" i="3"/>
  <c r="UKM55" i="3"/>
  <c r="ULC55" i="3"/>
  <c r="ULS55" i="3"/>
  <c r="UMI55" i="3"/>
  <c r="UMY55" i="3"/>
  <c r="UNO55" i="3"/>
  <c r="UOE55" i="3"/>
  <c r="UOU55" i="3"/>
  <c r="UPK55" i="3"/>
  <c r="UQA55" i="3"/>
  <c r="UQQ55" i="3"/>
  <c r="URG55" i="3"/>
  <c r="URW55" i="3"/>
  <c r="USM55" i="3"/>
  <c r="UTC55" i="3"/>
  <c r="UTS55" i="3"/>
  <c r="UUI55" i="3"/>
  <c r="UUY55" i="3"/>
  <c r="UVO55" i="3"/>
  <c r="UWE55" i="3"/>
  <c r="UWU55" i="3"/>
  <c r="UXK55" i="3"/>
  <c r="UYA55" i="3"/>
  <c r="UYQ55" i="3"/>
  <c r="UZG55" i="3"/>
  <c r="UZW55" i="3"/>
  <c r="VAM55" i="3"/>
  <c r="VBC55" i="3"/>
  <c r="VBS55" i="3"/>
  <c r="VCI55" i="3"/>
  <c r="VCY55" i="3"/>
  <c r="VDO55" i="3"/>
  <c r="VEE55" i="3"/>
  <c r="VEU55" i="3"/>
  <c r="VFK55" i="3"/>
  <c r="VGA55" i="3"/>
  <c r="VGQ55" i="3"/>
  <c r="VHG55" i="3"/>
  <c r="VHW55" i="3"/>
  <c r="VIM55" i="3"/>
  <c r="VJC55" i="3"/>
  <c r="VJS55" i="3"/>
  <c r="VKI55" i="3"/>
  <c r="VKY55" i="3"/>
  <c r="VLO55" i="3"/>
  <c r="VME55" i="3"/>
  <c r="VMU55" i="3"/>
  <c r="VNK55" i="3"/>
  <c r="VOA55" i="3"/>
  <c r="VOQ55" i="3"/>
  <c r="VPG55" i="3"/>
  <c r="VPW55" i="3"/>
  <c r="VQM55" i="3"/>
  <c r="VRC55" i="3"/>
  <c r="VRS55" i="3"/>
  <c r="VSI55" i="3"/>
  <c r="VSY55" i="3"/>
  <c r="VTO55" i="3"/>
  <c r="VUE55" i="3"/>
  <c r="VUU55" i="3"/>
  <c r="VVK55" i="3"/>
  <c r="VWA55" i="3"/>
  <c r="VWQ55" i="3"/>
  <c r="VXG55" i="3"/>
  <c r="VXW55" i="3"/>
  <c r="VYM55" i="3"/>
  <c r="VZC55" i="3"/>
  <c r="VZS55" i="3"/>
  <c r="WAI55" i="3"/>
  <c r="WAY55" i="3"/>
  <c r="WBO55" i="3"/>
  <c r="WCE55" i="3"/>
  <c r="WCU55" i="3"/>
  <c r="WDK55" i="3"/>
  <c r="WEA55" i="3"/>
  <c r="WEQ55" i="3"/>
  <c r="WFG55" i="3"/>
  <c r="WFW55" i="3"/>
  <c r="WGM55" i="3"/>
  <c r="WHC55" i="3"/>
  <c r="WHS55" i="3"/>
  <c r="WII55" i="3"/>
  <c r="WIY55" i="3"/>
  <c r="WJO55" i="3"/>
  <c r="WKE55" i="3"/>
  <c r="WKU55" i="3"/>
  <c r="WLK55" i="3"/>
  <c r="WMA55" i="3"/>
  <c r="WMQ55" i="3"/>
  <c r="WNG55" i="3"/>
  <c r="WNW55" i="3"/>
  <c r="WOM55" i="3"/>
  <c r="WPC55" i="3"/>
  <c r="WPS55" i="3"/>
  <c r="WQI55" i="3"/>
  <c r="WQY55" i="3"/>
  <c r="WRO55" i="3"/>
  <c r="WSE55" i="3"/>
  <c r="WSU55" i="3"/>
  <c r="WTK55" i="3"/>
  <c r="WUA55" i="3"/>
  <c r="WUQ55" i="3"/>
  <c r="WVG55" i="3"/>
  <c r="WVW55" i="3"/>
  <c r="WWM55" i="3"/>
  <c r="WXC55" i="3"/>
  <c r="WXS55" i="3"/>
  <c r="WYI55" i="3"/>
  <c r="WYY55" i="3"/>
  <c r="WZO55" i="3"/>
  <c r="XAE55" i="3"/>
  <c r="XAU55" i="3"/>
  <c r="XBK55" i="3"/>
  <c r="E38" i="4"/>
  <c r="H17" i="4"/>
  <c r="G8" i="4"/>
  <c r="H39" i="4"/>
  <c r="F41" i="3" l="1"/>
  <c r="G41" i="3" s="1"/>
  <c r="H41" i="3" s="1"/>
  <c r="I41" i="3" s="1"/>
  <c r="J41" i="3" s="1"/>
  <c r="K41" i="3" s="1"/>
  <c r="L41" i="3" s="1"/>
  <c r="M41" i="3" s="1"/>
  <c r="N41" i="3" s="1"/>
  <c r="O41" i="3" s="1"/>
  <c r="P41" i="3"/>
  <c r="F40" i="3"/>
  <c r="G40" i="3" s="1"/>
  <c r="H40" i="3" s="1"/>
  <c r="I40" i="3" s="1"/>
  <c r="J40" i="3" s="1"/>
  <c r="K40" i="3" s="1"/>
  <c r="L40" i="3" s="1"/>
  <c r="M40" i="3" s="1"/>
  <c r="N40" i="3" s="1"/>
  <c r="O40" i="3" s="1"/>
  <c r="P40" i="3"/>
  <c r="F39" i="3"/>
  <c r="G39" i="3" s="1"/>
  <c r="H39" i="3" s="1"/>
  <c r="I39" i="3" s="1"/>
  <c r="J39" i="3" s="1"/>
  <c r="K39" i="3" s="1"/>
  <c r="L39" i="3" s="1"/>
  <c r="M39" i="3" s="1"/>
  <c r="N39" i="3" s="1"/>
  <c r="O39" i="3" s="1"/>
  <c r="P39" i="3"/>
  <c r="F38" i="3"/>
  <c r="G38" i="3" s="1"/>
  <c r="H38" i="3" s="1"/>
  <c r="I38" i="3" s="1"/>
  <c r="J38" i="3" s="1"/>
  <c r="K38" i="3" s="1"/>
  <c r="L38" i="3" s="1"/>
  <c r="M38" i="3" s="1"/>
  <c r="N38" i="3" s="1"/>
  <c r="O38" i="3" s="1"/>
  <c r="P38" i="3"/>
  <c r="F37" i="3"/>
  <c r="G37" i="3" s="1"/>
  <c r="H37" i="3" s="1"/>
  <c r="I37" i="3" s="1"/>
  <c r="J37" i="3" s="1"/>
  <c r="K37" i="3" s="1"/>
  <c r="L37" i="3" s="1"/>
  <c r="M37" i="3" s="1"/>
  <c r="N37" i="3" s="1"/>
  <c r="O37" i="3" s="1"/>
  <c r="P37" i="3"/>
  <c r="F36" i="3"/>
  <c r="G36" i="3" s="1"/>
  <c r="H36" i="3" s="1"/>
  <c r="I36" i="3" s="1"/>
  <c r="J36" i="3" s="1"/>
  <c r="K36" i="3" s="1"/>
  <c r="L36" i="3" s="1"/>
  <c r="M36" i="3" s="1"/>
  <c r="N36" i="3" s="1"/>
  <c r="O36" i="3" s="1"/>
  <c r="P36" i="3"/>
  <c r="F35" i="3"/>
  <c r="G35" i="3" s="1"/>
  <c r="H35" i="3" s="1"/>
  <c r="I35" i="3" s="1"/>
  <c r="J35" i="3" s="1"/>
  <c r="K35" i="3" s="1"/>
  <c r="L35" i="3" s="1"/>
  <c r="M35" i="3" s="1"/>
  <c r="N35" i="3" s="1"/>
  <c r="O35" i="3" s="1"/>
  <c r="P35" i="3"/>
  <c r="F34" i="3"/>
  <c r="G34" i="3" s="1"/>
  <c r="H34" i="3" s="1"/>
  <c r="I34" i="3" s="1"/>
  <c r="J34" i="3" s="1"/>
  <c r="K34" i="3" s="1"/>
  <c r="L34" i="3" s="1"/>
  <c r="M34" i="3" s="1"/>
  <c r="N34" i="3" s="1"/>
  <c r="O34" i="3" s="1"/>
  <c r="P34" i="3"/>
  <c r="F33" i="3"/>
  <c r="G33" i="3" s="1"/>
  <c r="H33" i="3" s="1"/>
  <c r="I33" i="3" s="1"/>
  <c r="J33" i="3" s="1"/>
  <c r="K33" i="3" s="1"/>
  <c r="L33" i="3" s="1"/>
  <c r="M33" i="3" s="1"/>
  <c r="N33" i="3" s="1"/>
  <c r="O33" i="3" s="1"/>
  <c r="P33" i="3"/>
  <c r="F32" i="3"/>
  <c r="G32" i="3" s="1"/>
  <c r="H32" i="3" s="1"/>
  <c r="I32" i="3" s="1"/>
  <c r="J32" i="3" s="1"/>
  <c r="K32" i="3" s="1"/>
  <c r="L32" i="3" s="1"/>
  <c r="M32" i="3" s="1"/>
  <c r="N32" i="3" s="1"/>
  <c r="O32" i="3" s="1"/>
  <c r="P32" i="3"/>
  <c r="F31" i="3"/>
  <c r="G31" i="3" s="1"/>
  <c r="H31" i="3" s="1"/>
  <c r="I31" i="3" s="1"/>
  <c r="J31" i="3" s="1"/>
  <c r="K31" i="3" s="1"/>
  <c r="N31" i="3" s="1"/>
  <c r="O31" i="3" s="1"/>
  <c r="P31" i="3"/>
  <c r="F30" i="3"/>
  <c r="G30" i="3" s="1"/>
  <c r="H30" i="3" s="1"/>
  <c r="I30" i="3" s="1"/>
  <c r="J30" i="3" s="1"/>
  <c r="K30" i="3" s="1"/>
  <c r="L30" i="3" s="1"/>
  <c r="M30" i="3" s="1"/>
  <c r="N30" i="3" s="1"/>
  <c r="O30" i="3" s="1"/>
  <c r="P30" i="3"/>
  <c r="F29" i="3"/>
  <c r="G29" i="3" s="1"/>
  <c r="H29" i="3" s="1"/>
  <c r="I29" i="3" s="1"/>
  <c r="J29" i="3" s="1"/>
  <c r="K29" i="3" s="1"/>
  <c r="L29" i="3" s="1"/>
  <c r="M29" i="3" s="1"/>
  <c r="N29" i="3" s="1"/>
  <c r="O29" i="3" s="1"/>
  <c r="P29" i="3"/>
  <c r="XBL55" i="3"/>
  <c r="XBM55" i="3" s="1"/>
  <c r="XBN55" i="3" s="1"/>
  <c r="XBO55" i="3" s="1"/>
  <c r="XBP55" i="3" s="1"/>
  <c r="XBQ55" i="3" s="1"/>
  <c r="XBR55" i="3" s="1"/>
  <c r="XBS55" i="3" s="1"/>
  <c r="XBT55" i="3" s="1"/>
  <c r="XBU55" i="3" s="1"/>
  <c r="XBV55" i="3"/>
  <c r="XAV55" i="3"/>
  <c r="XAW55" i="3" s="1"/>
  <c r="XAX55" i="3" s="1"/>
  <c r="XAY55" i="3" s="1"/>
  <c r="XAZ55" i="3" s="1"/>
  <c r="XBA55" i="3" s="1"/>
  <c r="XBB55" i="3" s="1"/>
  <c r="XBC55" i="3" s="1"/>
  <c r="XBD55" i="3" s="1"/>
  <c r="XBE55" i="3" s="1"/>
  <c r="XBF55" i="3"/>
  <c r="XAF55" i="3"/>
  <c r="XAG55" i="3" s="1"/>
  <c r="XAH55" i="3" s="1"/>
  <c r="XAI55" i="3" s="1"/>
  <c r="XAJ55" i="3" s="1"/>
  <c r="XAK55" i="3" s="1"/>
  <c r="XAL55" i="3" s="1"/>
  <c r="XAM55" i="3" s="1"/>
  <c r="XAN55" i="3" s="1"/>
  <c r="XAO55" i="3" s="1"/>
  <c r="XAP55" i="3"/>
  <c r="WZP55" i="3"/>
  <c r="WZQ55" i="3" s="1"/>
  <c r="WZR55" i="3" s="1"/>
  <c r="WZS55" i="3" s="1"/>
  <c r="WZT55" i="3" s="1"/>
  <c r="WZU55" i="3" s="1"/>
  <c r="WZV55" i="3" s="1"/>
  <c r="WZW55" i="3" s="1"/>
  <c r="WZX55" i="3" s="1"/>
  <c r="WZY55" i="3" s="1"/>
  <c r="WZZ55" i="3"/>
  <c r="WYZ55" i="3"/>
  <c r="WZA55" i="3" s="1"/>
  <c r="WZB55" i="3" s="1"/>
  <c r="WZC55" i="3" s="1"/>
  <c r="WZD55" i="3" s="1"/>
  <c r="WZE55" i="3" s="1"/>
  <c r="WZF55" i="3" s="1"/>
  <c r="WZG55" i="3" s="1"/>
  <c r="WZH55" i="3" s="1"/>
  <c r="WZI55" i="3" s="1"/>
  <c r="WZJ55" i="3"/>
  <c r="WYJ55" i="3"/>
  <c r="WYK55" i="3" s="1"/>
  <c r="WYL55" i="3" s="1"/>
  <c r="WYM55" i="3" s="1"/>
  <c r="WYN55" i="3" s="1"/>
  <c r="WYO55" i="3" s="1"/>
  <c r="WYP55" i="3" s="1"/>
  <c r="WYQ55" i="3" s="1"/>
  <c r="WYR55" i="3" s="1"/>
  <c r="WYS55" i="3" s="1"/>
  <c r="WYT55" i="3"/>
  <c r="WXT55" i="3"/>
  <c r="WXU55" i="3" s="1"/>
  <c r="WXV55" i="3" s="1"/>
  <c r="WXW55" i="3" s="1"/>
  <c r="WXX55" i="3" s="1"/>
  <c r="WXY55" i="3" s="1"/>
  <c r="WXZ55" i="3" s="1"/>
  <c r="WYA55" i="3" s="1"/>
  <c r="WYB55" i="3" s="1"/>
  <c r="WYC55" i="3" s="1"/>
  <c r="WYD55" i="3"/>
  <c r="WXD55" i="3"/>
  <c r="WXE55" i="3" s="1"/>
  <c r="WXF55" i="3" s="1"/>
  <c r="WXG55" i="3" s="1"/>
  <c r="WXH55" i="3" s="1"/>
  <c r="WXI55" i="3" s="1"/>
  <c r="WXJ55" i="3" s="1"/>
  <c r="WXK55" i="3" s="1"/>
  <c r="WXL55" i="3" s="1"/>
  <c r="WXM55" i="3" s="1"/>
  <c r="WXN55" i="3"/>
  <c r="WWN55" i="3"/>
  <c r="WWO55" i="3" s="1"/>
  <c r="WWP55" i="3" s="1"/>
  <c r="WWQ55" i="3" s="1"/>
  <c r="WWR55" i="3" s="1"/>
  <c r="WWS55" i="3" s="1"/>
  <c r="WWT55" i="3" s="1"/>
  <c r="WWU55" i="3" s="1"/>
  <c r="WWV55" i="3" s="1"/>
  <c r="WWW55" i="3" s="1"/>
  <c r="WWX55" i="3"/>
  <c r="WVX55" i="3"/>
  <c r="WVY55" i="3" s="1"/>
  <c r="WVZ55" i="3" s="1"/>
  <c r="WWA55" i="3" s="1"/>
  <c r="WWB55" i="3" s="1"/>
  <c r="WWC55" i="3" s="1"/>
  <c r="WWD55" i="3" s="1"/>
  <c r="WWE55" i="3" s="1"/>
  <c r="WWF55" i="3" s="1"/>
  <c r="WWG55" i="3" s="1"/>
  <c r="WWH55" i="3"/>
  <c r="WVH55" i="3"/>
  <c r="WVI55" i="3" s="1"/>
  <c r="WVJ55" i="3" s="1"/>
  <c r="WVK55" i="3" s="1"/>
  <c r="WVL55" i="3" s="1"/>
  <c r="WVM55" i="3" s="1"/>
  <c r="WVN55" i="3" s="1"/>
  <c r="WVO55" i="3" s="1"/>
  <c r="WVP55" i="3" s="1"/>
  <c r="WVQ55" i="3" s="1"/>
  <c r="WVR55" i="3"/>
  <c r="WUR55" i="3"/>
  <c r="WUS55" i="3" s="1"/>
  <c r="WUT55" i="3" s="1"/>
  <c r="WUU55" i="3" s="1"/>
  <c r="WUV55" i="3" s="1"/>
  <c r="WUW55" i="3" s="1"/>
  <c r="WUX55" i="3" s="1"/>
  <c r="WUY55" i="3" s="1"/>
  <c r="WUZ55" i="3" s="1"/>
  <c r="WVA55" i="3" s="1"/>
  <c r="WVB55" i="3"/>
  <c r="WUB55" i="3"/>
  <c r="WUC55" i="3" s="1"/>
  <c r="WUD55" i="3" s="1"/>
  <c r="WUE55" i="3" s="1"/>
  <c r="WUF55" i="3" s="1"/>
  <c r="WUG55" i="3" s="1"/>
  <c r="WUH55" i="3" s="1"/>
  <c r="WUI55" i="3" s="1"/>
  <c r="WUJ55" i="3" s="1"/>
  <c r="WUK55" i="3" s="1"/>
  <c r="WUL55" i="3"/>
  <c r="WTL55" i="3"/>
  <c r="WTM55" i="3" s="1"/>
  <c r="WTN55" i="3" s="1"/>
  <c r="WTO55" i="3" s="1"/>
  <c r="WTP55" i="3" s="1"/>
  <c r="WTQ55" i="3" s="1"/>
  <c r="WTR55" i="3" s="1"/>
  <c r="WTS55" i="3" s="1"/>
  <c r="WTT55" i="3" s="1"/>
  <c r="WTU55" i="3" s="1"/>
  <c r="WTV55" i="3"/>
  <c r="WSV55" i="3"/>
  <c r="WSW55" i="3" s="1"/>
  <c r="WSX55" i="3" s="1"/>
  <c r="WSY55" i="3" s="1"/>
  <c r="WSZ55" i="3" s="1"/>
  <c r="WTA55" i="3" s="1"/>
  <c r="WTB55" i="3" s="1"/>
  <c r="WTC55" i="3" s="1"/>
  <c r="WTD55" i="3" s="1"/>
  <c r="WTE55" i="3" s="1"/>
  <c r="WTF55" i="3"/>
  <c r="WSF55" i="3"/>
  <c r="WSG55" i="3" s="1"/>
  <c r="WSH55" i="3" s="1"/>
  <c r="WSI55" i="3" s="1"/>
  <c r="WSJ55" i="3" s="1"/>
  <c r="WSK55" i="3" s="1"/>
  <c r="WSL55" i="3" s="1"/>
  <c r="WSM55" i="3" s="1"/>
  <c r="WSN55" i="3" s="1"/>
  <c r="WSO55" i="3" s="1"/>
  <c r="WSP55" i="3"/>
  <c r="WRP55" i="3"/>
  <c r="WRQ55" i="3" s="1"/>
  <c r="WRR55" i="3" s="1"/>
  <c r="WRS55" i="3" s="1"/>
  <c r="WRT55" i="3" s="1"/>
  <c r="WRU55" i="3" s="1"/>
  <c r="WRV55" i="3" s="1"/>
  <c r="WRW55" i="3" s="1"/>
  <c r="WRX55" i="3" s="1"/>
  <c r="WRY55" i="3" s="1"/>
  <c r="WRZ55" i="3"/>
  <c r="WQZ55" i="3"/>
  <c r="WRA55" i="3" s="1"/>
  <c r="WRB55" i="3" s="1"/>
  <c r="WRC55" i="3" s="1"/>
  <c r="WRD55" i="3" s="1"/>
  <c r="WRE55" i="3" s="1"/>
  <c r="WRF55" i="3" s="1"/>
  <c r="WRG55" i="3" s="1"/>
  <c r="WRH55" i="3" s="1"/>
  <c r="WRI55" i="3" s="1"/>
  <c r="WRJ55" i="3"/>
  <c r="WQJ55" i="3"/>
  <c r="WQK55" i="3" s="1"/>
  <c r="WQL55" i="3" s="1"/>
  <c r="WQM55" i="3" s="1"/>
  <c r="WQN55" i="3" s="1"/>
  <c r="WQO55" i="3" s="1"/>
  <c r="WQP55" i="3" s="1"/>
  <c r="WQQ55" i="3" s="1"/>
  <c r="WQR55" i="3" s="1"/>
  <c r="WQS55" i="3" s="1"/>
  <c r="WQT55" i="3"/>
  <c r="WPT55" i="3"/>
  <c r="WPU55" i="3" s="1"/>
  <c r="WPV55" i="3" s="1"/>
  <c r="WPW55" i="3" s="1"/>
  <c r="WPX55" i="3" s="1"/>
  <c r="WPY55" i="3" s="1"/>
  <c r="WPZ55" i="3" s="1"/>
  <c r="WQA55" i="3" s="1"/>
  <c r="WQB55" i="3" s="1"/>
  <c r="WQC55" i="3" s="1"/>
  <c r="WQD55" i="3"/>
  <c r="WPD55" i="3"/>
  <c r="WPE55" i="3" s="1"/>
  <c r="WPF55" i="3" s="1"/>
  <c r="WPG55" i="3" s="1"/>
  <c r="WPH55" i="3" s="1"/>
  <c r="WPI55" i="3" s="1"/>
  <c r="WPJ55" i="3" s="1"/>
  <c r="WPK55" i="3" s="1"/>
  <c r="WPL55" i="3" s="1"/>
  <c r="WPM55" i="3" s="1"/>
  <c r="WPN55" i="3"/>
  <c r="WON55" i="3"/>
  <c r="WOO55" i="3" s="1"/>
  <c r="WOP55" i="3" s="1"/>
  <c r="WOQ55" i="3" s="1"/>
  <c r="WOR55" i="3" s="1"/>
  <c r="WOS55" i="3" s="1"/>
  <c r="WOT55" i="3" s="1"/>
  <c r="WOU55" i="3" s="1"/>
  <c r="WOV55" i="3" s="1"/>
  <c r="WOW55" i="3" s="1"/>
  <c r="WOX55" i="3"/>
  <c r="WNX55" i="3"/>
  <c r="WNY55" i="3" s="1"/>
  <c r="WNZ55" i="3" s="1"/>
  <c r="WOA55" i="3" s="1"/>
  <c r="WOB55" i="3" s="1"/>
  <c r="WOC55" i="3" s="1"/>
  <c r="WOD55" i="3" s="1"/>
  <c r="WOE55" i="3" s="1"/>
  <c r="WOF55" i="3" s="1"/>
  <c r="WOG55" i="3" s="1"/>
  <c r="WOH55" i="3"/>
  <c r="WNH55" i="3"/>
  <c r="WNI55" i="3" s="1"/>
  <c r="WNJ55" i="3" s="1"/>
  <c r="WNK55" i="3" s="1"/>
  <c r="WNL55" i="3" s="1"/>
  <c r="WNM55" i="3" s="1"/>
  <c r="WNN55" i="3" s="1"/>
  <c r="WNO55" i="3" s="1"/>
  <c r="WNP55" i="3" s="1"/>
  <c r="WNQ55" i="3" s="1"/>
  <c r="WNR55" i="3"/>
  <c r="WMR55" i="3"/>
  <c r="WMS55" i="3" s="1"/>
  <c r="WMT55" i="3" s="1"/>
  <c r="WMU55" i="3" s="1"/>
  <c r="WMV55" i="3" s="1"/>
  <c r="WMW55" i="3" s="1"/>
  <c r="WMX55" i="3" s="1"/>
  <c r="WMY55" i="3" s="1"/>
  <c r="WMZ55" i="3" s="1"/>
  <c r="WNA55" i="3" s="1"/>
  <c r="WNB55" i="3"/>
  <c r="WMB55" i="3"/>
  <c r="WMC55" i="3" s="1"/>
  <c r="WMD55" i="3" s="1"/>
  <c r="WME55" i="3" s="1"/>
  <c r="WMF55" i="3" s="1"/>
  <c r="WMG55" i="3" s="1"/>
  <c r="WMH55" i="3" s="1"/>
  <c r="WMI55" i="3" s="1"/>
  <c r="WMJ55" i="3" s="1"/>
  <c r="WMK55" i="3" s="1"/>
  <c r="WML55" i="3"/>
  <c r="WLL55" i="3"/>
  <c r="WLM55" i="3" s="1"/>
  <c r="WLN55" i="3" s="1"/>
  <c r="WLO55" i="3" s="1"/>
  <c r="WLP55" i="3" s="1"/>
  <c r="WLQ55" i="3" s="1"/>
  <c r="WLR55" i="3" s="1"/>
  <c r="WLS55" i="3" s="1"/>
  <c r="WLT55" i="3" s="1"/>
  <c r="WLU55" i="3" s="1"/>
  <c r="WLV55" i="3"/>
  <c r="WKV55" i="3"/>
  <c r="WKW55" i="3" s="1"/>
  <c r="WKX55" i="3" s="1"/>
  <c r="WKY55" i="3" s="1"/>
  <c r="WKZ55" i="3" s="1"/>
  <c r="WLA55" i="3" s="1"/>
  <c r="WLB55" i="3" s="1"/>
  <c r="WLC55" i="3" s="1"/>
  <c r="WLD55" i="3" s="1"/>
  <c r="WLE55" i="3" s="1"/>
  <c r="WLF55" i="3"/>
  <c r="WKF55" i="3"/>
  <c r="WKG55" i="3" s="1"/>
  <c r="WKH55" i="3" s="1"/>
  <c r="WKI55" i="3" s="1"/>
  <c r="WKJ55" i="3" s="1"/>
  <c r="WKK55" i="3" s="1"/>
  <c r="WKL55" i="3" s="1"/>
  <c r="WKM55" i="3" s="1"/>
  <c r="WKN55" i="3" s="1"/>
  <c r="WKO55" i="3" s="1"/>
  <c r="WKP55" i="3"/>
  <c r="WJP55" i="3"/>
  <c r="WJQ55" i="3" s="1"/>
  <c r="WJR55" i="3" s="1"/>
  <c r="WJS55" i="3" s="1"/>
  <c r="WJT55" i="3" s="1"/>
  <c r="WJU55" i="3" s="1"/>
  <c r="WJV55" i="3" s="1"/>
  <c r="WJW55" i="3" s="1"/>
  <c r="WJX55" i="3" s="1"/>
  <c r="WJY55" i="3" s="1"/>
  <c r="WJZ55" i="3"/>
  <c r="WIZ55" i="3"/>
  <c r="WJA55" i="3" s="1"/>
  <c r="WJB55" i="3" s="1"/>
  <c r="WJC55" i="3" s="1"/>
  <c r="WJD55" i="3" s="1"/>
  <c r="WJE55" i="3" s="1"/>
  <c r="WJF55" i="3" s="1"/>
  <c r="WJG55" i="3" s="1"/>
  <c r="WJH55" i="3" s="1"/>
  <c r="WJI55" i="3" s="1"/>
  <c r="WJJ55" i="3"/>
  <c r="WIJ55" i="3"/>
  <c r="WIK55" i="3" s="1"/>
  <c r="WIL55" i="3" s="1"/>
  <c r="WIM55" i="3" s="1"/>
  <c r="WIN55" i="3" s="1"/>
  <c r="WIO55" i="3" s="1"/>
  <c r="WIP55" i="3" s="1"/>
  <c r="WIQ55" i="3" s="1"/>
  <c r="WIR55" i="3" s="1"/>
  <c r="WIS55" i="3" s="1"/>
  <c r="WIT55" i="3"/>
  <c r="WHT55" i="3"/>
  <c r="WHU55" i="3" s="1"/>
  <c r="WHV55" i="3" s="1"/>
  <c r="WHW55" i="3" s="1"/>
  <c r="WHX55" i="3" s="1"/>
  <c r="WHY55" i="3" s="1"/>
  <c r="WHZ55" i="3" s="1"/>
  <c r="WIA55" i="3" s="1"/>
  <c r="WIB55" i="3" s="1"/>
  <c r="WIC55" i="3" s="1"/>
  <c r="WID55" i="3"/>
  <c r="WHD55" i="3"/>
  <c r="WHE55" i="3" s="1"/>
  <c r="WHF55" i="3" s="1"/>
  <c r="WHG55" i="3" s="1"/>
  <c r="WHH55" i="3" s="1"/>
  <c r="WHI55" i="3" s="1"/>
  <c r="WHJ55" i="3" s="1"/>
  <c r="WHK55" i="3" s="1"/>
  <c r="WHL55" i="3" s="1"/>
  <c r="WHM55" i="3" s="1"/>
  <c r="WHN55" i="3"/>
  <c r="WGN55" i="3"/>
  <c r="WGO55" i="3" s="1"/>
  <c r="WGP55" i="3" s="1"/>
  <c r="WGQ55" i="3" s="1"/>
  <c r="WGR55" i="3" s="1"/>
  <c r="WGS55" i="3" s="1"/>
  <c r="WGT55" i="3" s="1"/>
  <c r="WGU55" i="3" s="1"/>
  <c r="WGV55" i="3" s="1"/>
  <c r="WGW55" i="3" s="1"/>
  <c r="WGX55" i="3"/>
  <c r="WFX55" i="3"/>
  <c r="WFY55" i="3" s="1"/>
  <c r="WFZ55" i="3" s="1"/>
  <c r="WGA55" i="3" s="1"/>
  <c r="WGB55" i="3" s="1"/>
  <c r="WGC55" i="3" s="1"/>
  <c r="WGD55" i="3" s="1"/>
  <c r="WGE55" i="3" s="1"/>
  <c r="WGF55" i="3" s="1"/>
  <c r="WGG55" i="3" s="1"/>
  <c r="WGH55" i="3"/>
  <c r="WFH55" i="3"/>
  <c r="WFI55" i="3" s="1"/>
  <c r="WFJ55" i="3" s="1"/>
  <c r="WFK55" i="3" s="1"/>
  <c r="WFL55" i="3" s="1"/>
  <c r="WFM55" i="3" s="1"/>
  <c r="WFN55" i="3" s="1"/>
  <c r="WFO55" i="3" s="1"/>
  <c r="WFP55" i="3" s="1"/>
  <c r="WFQ55" i="3" s="1"/>
  <c r="WFR55" i="3"/>
  <c r="WER55" i="3"/>
  <c r="WES55" i="3" s="1"/>
  <c r="WET55" i="3" s="1"/>
  <c r="WEU55" i="3" s="1"/>
  <c r="WEV55" i="3" s="1"/>
  <c r="WEW55" i="3" s="1"/>
  <c r="WEX55" i="3" s="1"/>
  <c r="WEY55" i="3" s="1"/>
  <c r="WEZ55" i="3" s="1"/>
  <c r="WFA55" i="3" s="1"/>
  <c r="WFB55" i="3"/>
  <c r="WEB55" i="3"/>
  <c r="WEC55" i="3" s="1"/>
  <c r="WED55" i="3" s="1"/>
  <c r="WEE55" i="3" s="1"/>
  <c r="WEF55" i="3" s="1"/>
  <c r="WEG55" i="3" s="1"/>
  <c r="WEH55" i="3" s="1"/>
  <c r="WEI55" i="3" s="1"/>
  <c r="WEJ55" i="3" s="1"/>
  <c r="WEK55" i="3" s="1"/>
  <c r="WEL55" i="3"/>
  <c r="WDL55" i="3"/>
  <c r="WDM55" i="3" s="1"/>
  <c r="WDN55" i="3" s="1"/>
  <c r="WDO55" i="3" s="1"/>
  <c r="WDP55" i="3" s="1"/>
  <c r="WDQ55" i="3" s="1"/>
  <c r="WDR55" i="3" s="1"/>
  <c r="WDS55" i="3" s="1"/>
  <c r="WDT55" i="3" s="1"/>
  <c r="WDU55" i="3" s="1"/>
  <c r="WDV55" i="3"/>
  <c r="WCV55" i="3"/>
  <c r="WCW55" i="3" s="1"/>
  <c r="WCX55" i="3" s="1"/>
  <c r="WCY55" i="3" s="1"/>
  <c r="WCZ55" i="3" s="1"/>
  <c r="WDA55" i="3" s="1"/>
  <c r="WDB55" i="3" s="1"/>
  <c r="WDC55" i="3" s="1"/>
  <c r="WDD55" i="3" s="1"/>
  <c r="WDE55" i="3" s="1"/>
  <c r="WDF55" i="3"/>
  <c r="WCF55" i="3"/>
  <c r="WCG55" i="3" s="1"/>
  <c r="WCH55" i="3" s="1"/>
  <c r="WCI55" i="3" s="1"/>
  <c r="WCJ55" i="3" s="1"/>
  <c r="WCK55" i="3" s="1"/>
  <c r="WCL55" i="3" s="1"/>
  <c r="WCM55" i="3" s="1"/>
  <c r="WCN55" i="3" s="1"/>
  <c r="WCO55" i="3" s="1"/>
  <c r="WCP55" i="3"/>
  <c r="WBP55" i="3"/>
  <c r="WBQ55" i="3" s="1"/>
  <c r="WBR55" i="3" s="1"/>
  <c r="WBS55" i="3" s="1"/>
  <c r="WBT55" i="3" s="1"/>
  <c r="WBU55" i="3" s="1"/>
  <c r="WBV55" i="3" s="1"/>
  <c r="WBW55" i="3" s="1"/>
  <c r="WBX55" i="3" s="1"/>
  <c r="WBY55" i="3" s="1"/>
  <c r="WBZ55" i="3"/>
  <c r="WAZ55" i="3"/>
  <c r="WBA55" i="3" s="1"/>
  <c r="WBB55" i="3" s="1"/>
  <c r="WBC55" i="3" s="1"/>
  <c r="WBD55" i="3" s="1"/>
  <c r="WBE55" i="3" s="1"/>
  <c r="WBF55" i="3" s="1"/>
  <c r="WBG55" i="3" s="1"/>
  <c r="WBH55" i="3" s="1"/>
  <c r="WBI55" i="3" s="1"/>
  <c r="WBJ55" i="3"/>
  <c r="WAJ55" i="3"/>
  <c r="WAK55" i="3" s="1"/>
  <c r="WAL55" i="3" s="1"/>
  <c r="WAM55" i="3" s="1"/>
  <c r="WAN55" i="3" s="1"/>
  <c r="WAO55" i="3" s="1"/>
  <c r="WAP55" i="3" s="1"/>
  <c r="WAQ55" i="3" s="1"/>
  <c r="WAR55" i="3" s="1"/>
  <c r="WAS55" i="3" s="1"/>
  <c r="WAT55" i="3"/>
  <c r="VZT55" i="3"/>
  <c r="VZU55" i="3" s="1"/>
  <c r="VZV55" i="3" s="1"/>
  <c r="VZW55" i="3" s="1"/>
  <c r="VZX55" i="3" s="1"/>
  <c r="VZY55" i="3" s="1"/>
  <c r="VZZ55" i="3" s="1"/>
  <c r="WAA55" i="3" s="1"/>
  <c r="WAB55" i="3" s="1"/>
  <c r="WAC55" i="3" s="1"/>
  <c r="WAD55" i="3"/>
  <c r="VZD55" i="3"/>
  <c r="VZE55" i="3" s="1"/>
  <c r="VZF55" i="3" s="1"/>
  <c r="VZG55" i="3" s="1"/>
  <c r="VZH55" i="3" s="1"/>
  <c r="VZI55" i="3" s="1"/>
  <c r="VZJ55" i="3" s="1"/>
  <c r="VZK55" i="3" s="1"/>
  <c r="VZL55" i="3" s="1"/>
  <c r="VZM55" i="3" s="1"/>
  <c r="VZN55" i="3"/>
  <c r="VYN55" i="3"/>
  <c r="VYO55" i="3" s="1"/>
  <c r="VYP55" i="3" s="1"/>
  <c r="VYQ55" i="3" s="1"/>
  <c r="VYR55" i="3" s="1"/>
  <c r="VYS55" i="3" s="1"/>
  <c r="VYT55" i="3" s="1"/>
  <c r="VYU55" i="3" s="1"/>
  <c r="VYV55" i="3" s="1"/>
  <c r="VYW55" i="3" s="1"/>
  <c r="VYX55" i="3"/>
  <c r="VXX55" i="3"/>
  <c r="VXY55" i="3" s="1"/>
  <c r="VXZ55" i="3" s="1"/>
  <c r="VYA55" i="3" s="1"/>
  <c r="VYB55" i="3" s="1"/>
  <c r="VYC55" i="3" s="1"/>
  <c r="VYD55" i="3" s="1"/>
  <c r="VYE55" i="3" s="1"/>
  <c r="VYF55" i="3" s="1"/>
  <c r="VYG55" i="3" s="1"/>
  <c r="VYH55" i="3"/>
  <c r="VXH55" i="3"/>
  <c r="VXI55" i="3" s="1"/>
  <c r="VXJ55" i="3" s="1"/>
  <c r="VXK55" i="3" s="1"/>
  <c r="VXL55" i="3" s="1"/>
  <c r="VXM55" i="3" s="1"/>
  <c r="VXN55" i="3" s="1"/>
  <c r="VXO55" i="3" s="1"/>
  <c r="VXP55" i="3" s="1"/>
  <c r="VXQ55" i="3" s="1"/>
  <c r="VXR55" i="3"/>
  <c r="VWR55" i="3"/>
  <c r="VWS55" i="3" s="1"/>
  <c r="VWT55" i="3" s="1"/>
  <c r="VWU55" i="3" s="1"/>
  <c r="VWV55" i="3" s="1"/>
  <c r="VWW55" i="3" s="1"/>
  <c r="VWX55" i="3" s="1"/>
  <c r="VWY55" i="3" s="1"/>
  <c r="VWZ55" i="3" s="1"/>
  <c r="VXA55" i="3" s="1"/>
  <c r="VXB55" i="3"/>
  <c r="VWB55" i="3"/>
  <c r="VWC55" i="3" s="1"/>
  <c r="VWD55" i="3" s="1"/>
  <c r="VWE55" i="3" s="1"/>
  <c r="VWF55" i="3" s="1"/>
  <c r="VWG55" i="3" s="1"/>
  <c r="VWH55" i="3" s="1"/>
  <c r="VWI55" i="3" s="1"/>
  <c r="VWJ55" i="3" s="1"/>
  <c r="VWK55" i="3" s="1"/>
  <c r="VWL55" i="3"/>
  <c r="VVL55" i="3"/>
  <c r="VVM55" i="3" s="1"/>
  <c r="VVN55" i="3" s="1"/>
  <c r="VVO55" i="3" s="1"/>
  <c r="VVP55" i="3" s="1"/>
  <c r="VVQ55" i="3" s="1"/>
  <c r="VVR55" i="3" s="1"/>
  <c r="VVS55" i="3" s="1"/>
  <c r="VVT55" i="3" s="1"/>
  <c r="VVU55" i="3" s="1"/>
  <c r="VVV55" i="3"/>
  <c r="VUV55" i="3"/>
  <c r="VUW55" i="3" s="1"/>
  <c r="VUX55" i="3" s="1"/>
  <c r="VUY55" i="3" s="1"/>
  <c r="VUZ55" i="3" s="1"/>
  <c r="VVA55" i="3" s="1"/>
  <c r="VVB55" i="3" s="1"/>
  <c r="VVC55" i="3" s="1"/>
  <c r="VVD55" i="3" s="1"/>
  <c r="VVE55" i="3" s="1"/>
  <c r="VVF55" i="3"/>
  <c r="VUF55" i="3"/>
  <c r="VUG55" i="3" s="1"/>
  <c r="VUH55" i="3" s="1"/>
  <c r="VUI55" i="3" s="1"/>
  <c r="VUJ55" i="3" s="1"/>
  <c r="VUK55" i="3" s="1"/>
  <c r="VUL55" i="3" s="1"/>
  <c r="VUM55" i="3" s="1"/>
  <c r="VUN55" i="3" s="1"/>
  <c r="VUO55" i="3" s="1"/>
  <c r="VUP55" i="3"/>
  <c r="VTP55" i="3"/>
  <c r="VTQ55" i="3" s="1"/>
  <c r="VTR55" i="3" s="1"/>
  <c r="VTS55" i="3" s="1"/>
  <c r="VTT55" i="3" s="1"/>
  <c r="VTU55" i="3" s="1"/>
  <c r="VTV55" i="3" s="1"/>
  <c r="VTW55" i="3" s="1"/>
  <c r="VTX55" i="3" s="1"/>
  <c r="VTY55" i="3" s="1"/>
  <c r="VTZ55" i="3"/>
  <c r="VSZ55" i="3"/>
  <c r="VTA55" i="3" s="1"/>
  <c r="VTB55" i="3" s="1"/>
  <c r="VTC55" i="3" s="1"/>
  <c r="VTD55" i="3" s="1"/>
  <c r="VTE55" i="3" s="1"/>
  <c r="VTF55" i="3" s="1"/>
  <c r="VTG55" i="3" s="1"/>
  <c r="VTH55" i="3" s="1"/>
  <c r="VTI55" i="3" s="1"/>
  <c r="VTJ55" i="3"/>
  <c r="VSJ55" i="3"/>
  <c r="VSK55" i="3" s="1"/>
  <c r="VSL55" i="3" s="1"/>
  <c r="VSM55" i="3" s="1"/>
  <c r="VSN55" i="3" s="1"/>
  <c r="VSO55" i="3" s="1"/>
  <c r="VSP55" i="3" s="1"/>
  <c r="VSQ55" i="3" s="1"/>
  <c r="VSR55" i="3" s="1"/>
  <c r="VSS55" i="3" s="1"/>
  <c r="VST55" i="3"/>
  <c r="VRT55" i="3"/>
  <c r="VRU55" i="3" s="1"/>
  <c r="VRV55" i="3" s="1"/>
  <c r="VRW55" i="3" s="1"/>
  <c r="VRX55" i="3" s="1"/>
  <c r="VRY55" i="3" s="1"/>
  <c r="VRZ55" i="3" s="1"/>
  <c r="VSA55" i="3" s="1"/>
  <c r="VSB55" i="3" s="1"/>
  <c r="VSC55" i="3" s="1"/>
  <c r="VSD55" i="3"/>
  <c r="VRD55" i="3"/>
  <c r="VRE55" i="3" s="1"/>
  <c r="VRF55" i="3" s="1"/>
  <c r="VRG55" i="3" s="1"/>
  <c r="VRH55" i="3" s="1"/>
  <c r="VRI55" i="3" s="1"/>
  <c r="VRJ55" i="3" s="1"/>
  <c r="VRK55" i="3" s="1"/>
  <c r="VRL55" i="3" s="1"/>
  <c r="VRM55" i="3" s="1"/>
  <c r="VRN55" i="3"/>
  <c r="VQN55" i="3"/>
  <c r="VQO55" i="3" s="1"/>
  <c r="VQP55" i="3" s="1"/>
  <c r="VQQ55" i="3" s="1"/>
  <c r="VQR55" i="3" s="1"/>
  <c r="VQS55" i="3" s="1"/>
  <c r="VQT55" i="3" s="1"/>
  <c r="VQU55" i="3" s="1"/>
  <c r="VQV55" i="3" s="1"/>
  <c r="VQW55" i="3" s="1"/>
  <c r="VQX55" i="3"/>
  <c r="VPX55" i="3"/>
  <c r="VPY55" i="3" s="1"/>
  <c r="VPZ55" i="3" s="1"/>
  <c r="VQA55" i="3" s="1"/>
  <c r="VQB55" i="3" s="1"/>
  <c r="VQC55" i="3" s="1"/>
  <c r="VQD55" i="3" s="1"/>
  <c r="VQE55" i="3" s="1"/>
  <c r="VQF55" i="3" s="1"/>
  <c r="VQG55" i="3" s="1"/>
  <c r="VQH55" i="3"/>
  <c r="VPH55" i="3"/>
  <c r="VPI55" i="3" s="1"/>
  <c r="VPJ55" i="3" s="1"/>
  <c r="VPK55" i="3" s="1"/>
  <c r="VPL55" i="3" s="1"/>
  <c r="VPM55" i="3" s="1"/>
  <c r="VPN55" i="3" s="1"/>
  <c r="VPO55" i="3" s="1"/>
  <c r="VPP55" i="3" s="1"/>
  <c r="VPQ55" i="3" s="1"/>
  <c r="VPR55" i="3"/>
  <c r="VOR55" i="3"/>
  <c r="VOS55" i="3" s="1"/>
  <c r="VOT55" i="3" s="1"/>
  <c r="VOU55" i="3" s="1"/>
  <c r="VOV55" i="3" s="1"/>
  <c r="VOW55" i="3" s="1"/>
  <c r="VOX55" i="3" s="1"/>
  <c r="VOY55" i="3" s="1"/>
  <c r="VOZ55" i="3" s="1"/>
  <c r="VPA55" i="3" s="1"/>
  <c r="VPB55" i="3"/>
  <c r="VOB55" i="3"/>
  <c r="VOC55" i="3" s="1"/>
  <c r="VOD55" i="3" s="1"/>
  <c r="VOE55" i="3" s="1"/>
  <c r="VOF55" i="3" s="1"/>
  <c r="VOG55" i="3" s="1"/>
  <c r="VOH55" i="3" s="1"/>
  <c r="VOI55" i="3" s="1"/>
  <c r="VOJ55" i="3" s="1"/>
  <c r="VOK55" i="3" s="1"/>
  <c r="VOL55" i="3"/>
  <c r="VNL55" i="3"/>
  <c r="VNM55" i="3" s="1"/>
  <c r="VNN55" i="3" s="1"/>
  <c r="VNO55" i="3" s="1"/>
  <c r="VNP55" i="3" s="1"/>
  <c r="VNQ55" i="3" s="1"/>
  <c r="VNR55" i="3" s="1"/>
  <c r="VNS55" i="3" s="1"/>
  <c r="VNT55" i="3" s="1"/>
  <c r="VNU55" i="3" s="1"/>
  <c r="VNV55" i="3"/>
  <c r="VMV55" i="3"/>
  <c r="VMW55" i="3" s="1"/>
  <c r="VMX55" i="3" s="1"/>
  <c r="VMY55" i="3" s="1"/>
  <c r="VMZ55" i="3" s="1"/>
  <c r="VNA55" i="3" s="1"/>
  <c r="VNB55" i="3" s="1"/>
  <c r="VNC55" i="3" s="1"/>
  <c r="VND55" i="3" s="1"/>
  <c r="VNE55" i="3" s="1"/>
  <c r="VNF55" i="3"/>
  <c r="VMF55" i="3"/>
  <c r="VMG55" i="3" s="1"/>
  <c r="VMH55" i="3" s="1"/>
  <c r="VMI55" i="3" s="1"/>
  <c r="VMJ55" i="3" s="1"/>
  <c r="VMK55" i="3" s="1"/>
  <c r="VML55" i="3" s="1"/>
  <c r="VMM55" i="3" s="1"/>
  <c r="VMN55" i="3" s="1"/>
  <c r="VMO55" i="3" s="1"/>
  <c r="VMP55" i="3"/>
  <c r="VLP55" i="3"/>
  <c r="VLQ55" i="3" s="1"/>
  <c r="VLR55" i="3" s="1"/>
  <c r="VLS55" i="3" s="1"/>
  <c r="VLT55" i="3" s="1"/>
  <c r="VLU55" i="3" s="1"/>
  <c r="VLV55" i="3" s="1"/>
  <c r="VLW55" i="3" s="1"/>
  <c r="VLX55" i="3" s="1"/>
  <c r="VLY55" i="3" s="1"/>
  <c r="VLZ55" i="3"/>
  <c r="VKZ55" i="3"/>
  <c r="VLA55" i="3" s="1"/>
  <c r="VLB55" i="3" s="1"/>
  <c r="VLC55" i="3" s="1"/>
  <c r="VLD55" i="3" s="1"/>
  <c r="VLE55" i="3" s="1"/>
  <c r="VLF55" i="3" s="1"/>
  <c r="VLG55" i="3" s="1"/>
  <c r="VLH55" i="3" s="1"/>
  <c r="VLI55" i="3" s="1"/>
  <c r="VLJ55" i="3"/>
  <c r="VKJ55" i="3"/>
  <c r="VKK55" i="3" s="1"/>
  <c r="VKL55" i="3" s="1"/>
  <c r="VKM55" i="3" s="1"/>
  <c r="VKN55" i="3" s="1"/>
  <c r="VKO55" i="3" s="1"/>
  <c r="VKP55" i="3" s="1"/>
  <c r="VKQ55" i="3" s="1"/>
  <c r="VKR55" i="3" s="1"/>
  <c r="VKS55" i="3" s="1"/>
  <c r="VKT55" i="3"/>
  <c r="VJT55" i="3"/>
  <c r="VJU55" i="3" s="1"/>
  <c r="VJV55" i="3" s="1"/>
  <c r="VJW55" i="3" s="1"/>
  <c r="VJX55" i="3" s="1"/>
  <c r="VJY55" i="3" s="1"/>
  <c r="VJZ55" i="3" s="1"/>
  <c r="VKA55" i="3" s="1"/>
  <c r="VKB55" i="3" s="1"/>
  <c r="VKC55" i="3" s="1"/>
  <c r="VKD55" i="3"/>
  <c r="VJD55" i="3"/>
  <c r="VJE55" i="3" s="1"/>
  <c r="VJF55" i="3" s="1"/>
  <c r="VJG55" i="3" s="1"/>
  <c r="VJH55" i="3" s="1"/>
  <c r="VJI55" i="3" s="1"/>
  <c r="VJJ55" i="3" s="1"/>
  <c r="VJK55" i="3" s="1"/>
  <c r="VJL55" i="3" s="1"/>
  <c r="VJM55" i="3" s="1"/>
  <c r="VJN55" i="3"/>
  <c r="VIN55" i="3"/>
  <c r="VIO55" i="3" s="1"/>
  <c r="VIP55" i="3" s="1"/>
  <c r="VIQ55" i="3" s="1"/>
  <c r="VIR55" i="3" s="1"/>
  <c r="VIS55" i="3" s="1"/>
  <c r="VIT55" i="3" s="1"/>
  <c r="VIU55" i="3" s="1"/>
  <c r="VIV55" i="3" s="1"/>
  <c r="VIW55" i="3" s="1"/>
  <c r="VIX55" i="3"/>
  <c r="VHX55" i="3"/>
  <c r="VHY55" i="3" s="1"/>
  <c r="VHZ55" i="3" s="1"/>
  <c r="VIA55" i="3" s="1"/>
  <c r="VIB55" i="3" s="1"/>
  <c r="VIC55" i="3" s="1"/>
  <c r="VID55" i="3" s="1"/>
  <c r="VIE55" i="3" s="1"/>
  <c r="VIF55" i="3" s="1"/>
  <c r="VIG55" i="3" s="1"/>
  <c r="VIH55" i="3"/>
  <c r="VHH55" i="3"/>
  <c r="VHI55" i="3" s="1"/>
  <c r="VHJ55" i="3" s="1"/>
  <c r="VHK55" i="3" s="1"/>
  <c r="VHL55" i="3" s="1"/>
  <c r="VHM55" i="3" s="1"/>
  <c r="VHN55" i="3" s="1"/>
  <c r="VHO55" i="3" s="1"/>
  <c r="VHP55" i="3" s="1"/>
  <c r="VHQ55" i="3" s="1"/>
  <c r="VHR55" i="3"/>
  <c r="VGR55" i="3"/>
  <c r="VGS55" i="3" s="1"/>
  <c r="VGT55" i="3" s="1"/>
  <c r="VGU55" i="3" s="1"/>
  <c r="VGV55" i="3" s="1"/>
  <c r="VGW55" i="3" s="1"/>
  <c r="VGX55" i="3" s="1"/>
  <c r="VGY55" i="3" s="1"/>
  <c r="VGZ55" i="3" s="1"/>
  <c r="VHA55" i="3" s="1"/>
  <c r="VHB55" i="3"/>
  <c r="VGB55" i="3"/>
  <c r="VGC55" i="3" s="1"/>
  <c r="VGD55" i="3" s="1"/>
  <c r="VGE55" i="3" s="1"/>
  <c r="VGF55" i="3" s="1"/>
  <c r="VGG55" i="3" s="1"/>
  <c r="VGH55" i="3" s="1"/>
  <c r="VGI55" i="3" s="1"/>
  <c r="VGJ55" i="3" s="1"/>
  <c r="VGK55" i="3" s="1"/>
  <c r="VGL55" i="3"/>
  <c r="VFL55" i="3"/>
  <c r="VFM55" i="3" s="1"/>
  <c r="VFN55" i="3" s="1"/>
  <c r="VFO55" i="3" s="1"/>
  <c r="VFP55" i="3" s="1"/>
  <c r="VFQ55" i="3" s="1"/>
  <c r="VFR55" i="3" s="1"/>
  <c r="VFS55" i="3" s="1"/>
  <c r="VFT55" i="3" s="1"/>
  <c r="VFU55" i="3" s="1"/>
  <c r="VFV55" i="3"/>
  <c r="VEV55" i="3"/>
  <c r="VEW55" i="3" s="1"/>
  <c r="VEX55" i="3" s="1"/>
  <c r="VEY55" i="3" s="1"/>
  <c r="VEZ55" i="3" s="1"/>
  <c r="VFA55" i="3" s="1"/>
  <c r="VFB55" i="3" s="1"/>
  <c r="VFC55" i="3" s="1"/>
  <c r="VFD55" i="3" s="1"/>
  <c r="VFE55" i="3" s="1"/>
  <c r="VFF55" i="3"/>
  <c r="VEF55" i="3"/>
  <c r="VEG55" i="3" s="1"/>
  <c r="VEH55" i="3" s="1"/>
  <c r="VEI55" i="3" s="1"/>
  <c r="VEJ55" i="3" s="1"/>
  <c r="VEK55" i="3" s="1"/>
  <c r="VEL55" i="3" s="1"/>
  <c r="VEM55" i="3" s="1"/>
  <c r="VEN55" i="3" s="1"/>
  <c r="VEO55" i="3" s="1"/>
  <c r="VEP55" i="3"/>
  <c r="VDP55" i="3"/>
  <c r="VDQ55" i="3" s="1"/>
  <c r="VDR55" i="3" s="1"/>
  <c r="VDS55" i="3" s="1"/>
  <c r="VDT55" i="3" s="1"/>
  <c r="VDU55" i="3" s="1"/>
  <c r="VDV55" i="3" s="1"/>
  <c r="VDW55" i="3" s="1"/>
  <c r="VDX55" i="3" s="1"/>
  <c r="VDY55" i="3" s="1"/>
  <c r="VDZ55" i="3"/>
  <c r="VCZ55" i="3"/>
  <c r="VDA55" i="3" s="1"/>
  <c r="VDB55" i="3" s="1"/>
  <c r="VDC55" i="3" s="1"/>
  <c r="VDD55" i="3" s="1"/>
  <c r="VDE55" i="3" s="1"/>
  <c r="VDF55" i="3" s="1"/>
  <c r="VDG55" i="3" s="1"/>
  <c r="VDH55" i="3" s="1"/>
  <c r="VDI55" i="3" s="1"/>
  <c r="VDJ55" i="3"/>
  <c r="VCJ55" i="3"/>
  <c r="VCK55" i="3" s="1"/>
  <c r="VCL55" i="3" s="1"/>
  <c r="VCM55" i="3" s="1"/>
  <c r="VCN55" i="3" s="1"/>
  <c r="VCO55" i="3" s="1"/>
  <c r="VCP55" i="3" s="1"/>
  <c r="VCQ55" i="3" s="1"/>
  <c r="VCR55" i="3" s="1"/>
  <c r="VCS55" i="3" s="1"/>
  <c r="VCT55" i="3"/>
  <c r="VBT55" i="3"/>
  <c r="VBU55" i="3" s="1"/>
  <c r="VBV55" i="3" s="1"/>
  <c r="VBW55" i="3" s="1"/>
  <c r="VBX55" i="3" s="1"/>
  <c r="VBY55" i="3" s="1"/>
  <c r="VBZ55" i="3" s="1"/>
  <c r="VCA55" i="3" s="1"/>
  <c r="VCB55" i="3" s="1"/>
  <c r="VCC55" i="3" s="1"/>
  <c r="VCD55" i="3"/>
  <c r="VBD55" i="3"/>
  <c r="VBE55" i="3" s="1"/>
  <c r="VBF55" i="3" s="1"/>
  <c r="VBG55" i="3" s="1"/>
  <c r="VBH55" i="3" s="1"/>
  <c r="VBI55" i="3" s="1"/>
  <c r="VBJ55" i="3" s="1"/>
  <c r="VBK55" i="3" s="1"/>
  <c r="VBL55" i="3" s="1"/>
  <c r="VBM55" i="3" s="1"/>
  <c r="VBN55" i="3"/>
  <c r="VAN55" i="3"/>
  <c r="VAO55" i="3" s="1"/>
  <c r="VAP55" i="3" s="1"/>
  <c r="VAQ55" i="3" s="1"/>
  <c r="VAR55" i="3" s="1"/>
  <c r="VAS55" i="3" s="1"/>
  <c r="VAT55" i="3" s="1"/>
  <c r="VAU55" i="3" s="1"/>
  <c r="VAV55" i="3" s="1"/>
  <c r="VAW55" i="3" s="1"/>
  <c r="VAX55" i="3"/>
  <c r="UZX55" i="3"/>
  <c r="UZY55" i="3" s="1"/>
  <c r="UZZ55" i="3" s="1"/>
  <c r="VAA55" i="3" s="1"/>
  <c r="VAB55" i="3" s="1"/>
  <c r="VAC55" i="3" s="1"/>
  <c r="VAD55" i="3" s="1"/>
  <c r="VAE55" i="3" s="1"/>
  <c r="VAF55" i="3" s="1"/>
  <c r="VAG55" i="3" s="1"/>
  <c r="VAH55" i="3"/>
  <c r="UZH55" i="3"/>
  <c r="UZI55" i="3" s="1"/>
  <c r="UZJ55" i="3" s="1"/>
  <c r="UZK55" i="3" s="1"/>
  <c r="UZL55" i="3" s="1"/>
  <c r="UZM55" i="3" s="1"/>
  <c r="UZN55" i="3" s="1"/>
  <c r="UZO55" i="3" s="1"/>
  <c r="UZP55" i="3" s="1"/>
  <c r="UZQ55" i="3" s="1"/>
  <c r="UZR55" i="3"/>
  <c r="UYR55" i="3"/>
  <c r="UYS55" i="3" s="1"/>
  <c r="UYT55" i="3" s="1"/>
  <c r="UYU55" i="3" s="1"/>
  <c r="UYV55" i="3" s="1"/>
  <c r="UYW55" i="3" s="1"/>
  <c r="UYX55" i="3" s="1"/>
  <c r="UYY55" i="3" s="1"/>
  <c r="UYZ55" i="3" s="1"/>
  <c r="UZA55" i="3" s="1"/>
  <c r="UZB55" i="3"/>
  <c r="UYB55" i="3"/>
  <c r="UYC55" i="3" s="1"/>
  <c r="UYD55" i="3" s="1"/>
  <c r="UYE55" i="3" s="1"/>
  <c r="UYF55" i="3" s="1"/>
  <c r="UYG55" i="3" s="1"/>
  <c r="UYH55" i="3" s="1"/>
  <c r="UYI55" i="3" s="1"/>
  <c r="UYJ55" i="3" s="1"/>
  <c r="UYK55" i="3" s="1"/>
  <c r="UYL55" i="3"/>
  <c r="UXL55" i="3"/>
  <c r="UXM55" i="3" s="1"/>
  <c r="UXN55" i="3" s="1"/>
  <c r="UXO55" i="3" s="1"/>
  <c r="UXP55" i="3" s="1"/>
  <c r="UXQ55" i="3" s="1"/>
  <c r="UXR55" i="3" s="1"/>
  <c r="UXS55" i="3" s="1"/>
  <c r="UXT55" i="3" s="1"/>
  <c r="UXU55" i="3" s="1"/>
  <c r="UXV55" i="3"/>
  <c r="UWV55" i="3"/>
  <c r="UWW55" i="3" s="1"/>
  <c r="UWX55" i="3" s="1"/>
  <c r="UWY55" i="3" s="1"/>
  <c r="UWZ55" i="3" s="1"/>
  <c r="UXA55" i="3" s="1"/>
  <c r="UXB55" i="3" s="1"/>
  <c r="UXC55" i="3" s="1"/>
  <c r="UXD55" i="3" s="1"/>
  <c r="UXE55" i="3" s="1"/>
  <c r="UXF55" i="3"/>
  <c r="UWF55" i="3"/>
  <c r="UWG55" i="3" s="1"/>
  <c r="UWH55" i="3" s="1"/>
  <c r="UWI55" i="3" s="1"/>
  <c r="UWJ55" i="3" s="1"/>
  <c r="UWK55" i="3" s="1"/>
  <c r="UWL55" i="3" s="1"/>
  <c r="UWM55" i="3" s="1"/>
  <c r="UWN55" i="3" s="1"/>
  <c r="UWO55" i="3" s="1"/>
  <c r="UWP55" i="3"/>
  <c r="UVP55" i="3"/>
  <c r="UVQ55" i="3" s="1"/>
  <c r="UVR55" i="3" s="1"/>
  <c r="UVS55" i="3" s="1"/>
  <c r="UVT55" i="3" s="1"/>
  <c r="UVU55" i="3" s="1"/>
  <c r="UVV55" i="3" s="1"/>
  <c r="UVW55" i="3" s="1"/>
  <c r="UVX55" i="3" s="1"/>
  <c r="UVY55" i="3" s="1"/>
  <c r="UVZ55" i="3"/>
  <c r="UUZ55" i="3"/>
  <c r="UVA55" i="3" s="1"/>
  <c r="UVB55" i="3" s="1"/>
  <c r="UVC55" i="3" s="1"/>
  <c r="UVD55" i="3" s="1"/>
  <c r="UVE55" i="3" s="1"/>
  <c r="UVF55" i="3" s="1"/>
  <c r="UVG55" i="3" s="1"/>
  <c r="UVH55" i="3" s="1"/>
  <c r="UVI55" i="3" s="1"/>
  <c r="UVJ55" i="3"/>
  <c r="UUJ55" i="3"/>
  <c r="UUK55" i="3" s="1"/>
  <c r="UUL55" i="3" s="1"/>
  <c r="UUM55" i="3" s="1"/>
  <c r="UUN55" i="3" s="1"/>
  <c r="UUO55" i="3" s="1"/>
  <c r="UUP55" i="3" s="1"/>
  <c r="UUQ55" i="3" s="1"/>
  <c r="UUR55" i="3" s="1"/>
  <c r="UUS55" i="3" s="1"/>
  <c r="UUT55" i="3"/>
  <c r="UTT55" i="3"/>
  <c r="UTU55" i="3" s="1"/>
  <c r="UTV55" i="3" s="1"/>
  <c r="UTW55" i="3" s="1"/>
  <c r="UTX55" i="3" s="1"/>
  <c r="UTY55" i="3" s="1"/>
  <c r="UTZ55" i="3" s="1"/>
  <c r="UUA55" i="3" s="1"/>
  <c r="UUB55" i="3" s="1"/>
  <c r="UUC55" i="3" s="1"/>
  <c r="UUD55" i="3"/>
  <c r="UTD55" i="3"/>
  <c r="UTE55" i="3" s="1"/>
  <c r="UTF55" i="3" s="1"/>
  <c r="UTG55" i="3" s="1"/>
  <c r="UTH55" i="3" s="1"/>
  <c r="UTI55" i="3" s="1"/>
  <c r="UTJ55" i="3" s="1"/>
  <c r="UTK55" i="3" s="1"/>
  <c r="UTL55" i="3" s="1"/>
  <c r="UTM55" i="3" s="1"/>
  <c r="UTN55" i="3"/>
  <c r="USN55" i="3"/>
  <c r="USO55" i="3" s="1"/>
  <c r="USP55" i="3" s="1"/>
  <c r="USQ55" i="3" s="1"/>
  <c r="USR55" i="3" s="1"/>
  <c r="USS55" i="3" s="1"/>
  <c r="UST55" i="3" s="1"/>
  <c r="USU55" i="3" s="1"/>
  <c r="USV55" i="3" s="1"/>
  <c r="USW55" i="3" s="1"/>
  <c r="USX55" i="3"/>
  <c r="URX55" i="3"/>
  <c r="URY55" i="3" s="1"/>
  <c r="URZ55" i="3" s="1"/>
  <c r="USA55" i="3" s="1"/>
  <c r="USB55" i="3" s="1"/>
  <c r="USC55" i="3" s="1"/>
  <c r="USD55" i="3" s="1"/>
  <c r="USE55" i="3" s="1"/>
  <c r="USF55" i="3" s="1"/>
  <c r="USG55" i="3" s="1"/>
  <c r="USH55" i="3"/>
  <c r="URH55" i="3"/>
  <c r="URI55" i="3" s="1"/>
  <c r="URJ55" i="3" s="1"/>
  <c r="URK55" i="3" s="1"/>
  <c r="URL55" i="3" s="1"/>
  <c r="URM55" i="3" s="1"/>
  <c r="URN55" i="3" s="1"/>
  <c r="URO55" i="3" s="1"/>
  <c r="URP55" i="3" s="1"/>
  <c r="URQ55" i="3" s="1"/>
  <c r="URR55" i="3"/>
  <c r="UQR55" i="3"/>
  <c r="UQS55" i="3" s="1"/>
  <c r="UQT55" i="3" s="1"/>
  <c r="UQU55" i="3" s="1"/>
  <c r="UQV55" i="3" s="1"/>
  <c r="UQW55" i="3" s="1"/>
  <c r="UQX55" i="3" s="1"/>
  <c r="UQY55" i="3" s="1"/>
  <c r="UQZ55" i="3" s="1"/>
  <c r="URA55" i="3" s="1"/>
  <c r="URB55" i="3"/>
  <c r="UQB55" i="3"/>
  <c r="UQC55" i="3" s="1"/>
  <c r="UQD55" i="3" s="1"/>
  <c r="UQE55" i="3" s="1"/>
  <c r="UQF55" i="3" s="1"/>
  <c r="UQG55" i="3" s="1"/>
  <c r="UQH55" i="3" s="1"/>
  <c r="UQI55" i="3" s="1"/>
  <c r="UQJ55" i="3" s="1"/>
  <c r="UQK55" i="3" s="1"/>
  <c r="UQL55" i="3"/>
  <c r="UPL55" i="3"/>
  <c r="UPM55" i="3" s="1"/>
  <c r="UPN55" i="3" s="1"/>
  <c r="UPO55" i="3" s="1"/>
  <c r="UPP55" i="3" s="1"/>
  <c r="UPQ55" i="3" s="1"/>
  <c r="UPR55" i="3" s="1"/>
  <c r="UPS55" i="3" s="1"/>
  <c r="UPT55" i="3" s="1"/>
  <c r="UPU55" i="3" s="1"/>
  <c r="UPV55" i="3"/>
  <c r="UOV55" i="3"/>
  <c r="UOW55" i="3" s="1"/>
  <c r="UOX55" i="3" s="1"/>
  <c r="UOY55" i="3" s="1"/>
  <c r="UOZ55" i="3" s="1"/>
  <c r="UPA55" i="3" s="1"/>
  <c r="UPB55" i="3" s="1"/>
  <c r="UPC55" i="3" s="1"/>
  <c r="UPD55" i="3" s="1"/>
  <c r="UPE55" i="3" s="1"/>
  <c r="UPF55" i="3"/>
  <c r="UOF55" i="3"/>
  <c r="UOG55" i="3" s="1"/>
  <c r="UOH55" i="3" s="1"/>
  <c r="UOI55" i="3" s="1"/>
  <c r="UOJ55" i="3" s="1"/>
  <c r="UOK55" i="3" s="1"/>
  <c r="UOL55" i="3" s="1"/>
  <c r="UOM55" i="3" s="1"/>
  <c r="UON55" i="3" s="1"/>
  <c r="UOO55" i="3" s="1"/>
  <c r="UOP55" i="3"/>
  <c r="UNP55" i="3"/>
  <c r="UNQ55" i="3" s="1"/>
  <c r="UNR55" i="3" s="1"/>
  <c r="UNS55" i="3" s="1"/>
  <c r="UNT55" i="3" s="1"/>
  <c r="UNU55" i="3" s="1"/>
  <c r="UNV55" i="3" s="1"/>
  <c r="UNW55" i="3" s="1"/>
  <c r="UNX55" i="3" s="1"/>
  <c r="UNY55" i="3" s="1"/>
  <c r="UNZ55" i="3"/>
  <c r="UMZ55" i="3"/>
  <c r="UNA55" i="3" s="1"/>
  <c r="UNB55" i="3" s="1"/>
  <c r="UNC55" i="3" s="1"/>
  <c r="UND55" i="3" s="1"/>
  <c r="UNE55" i="3" s="1"/>
  <c r="UNF55" i="3" s="1"/>
  <c r="UNG55" i="3" s="1"/>
  <c r="UNH55" i="3" s="1"/>
  <c r="UNI55" i="3" s="1"/>
  <c r="UNJ55" i="3"/>
  <c r="UMJ55" i="3"/>
  <c r="UMK55" i="3" s="1"/>
  <c r="UML55" i="3" s="1"/>
  <c r="UMM55" i="3" s="1"/>
  <c r="UMN55" i="3" s="1"/>
  <c r="UMO55" i="3" s="1"/>
  <c r="UMP55" i="3" s="1"/>
  <c r="UMQ55" i="3" s="1"/>
  <c r="UMR55" i="3" s="1"/>
  <c r="UMS55" i="3" s="1"/>
  <c r="UMT55" i="3"/>
  <c r="ULT55" i="3"/>
  <c r="ULU55" i="3" s="1"/>
  <c r="ULV55" i="3" s="1"/>
  <c r="ULW55" i="3" s="1"/>
  <c r="ULX55" i="3" s="1"/>
  <c r="ULY55" i="3" s="1"/>
  <c r="ULZ55" i="3" s="1"/>
  <c r="UMA55" i="3" s="1"/>
  <c r="UMB55" i="3" s="1"/>
  <c r="UMC55" i="3" s="1"/>
  <c r="UMD55" i="3"/>
  <c r="ULD55" i="3"/>
  <c r="ULE55" i="3" s="1"/>
  <c r="ULF55" i="3" s="1"/>
  <c r="ULG55" i="3" s="1"/>
  <c r="ULH55" i="3" s="1"/>
  <c r="ULI55" i="3" s="1"/>
  <c r="ULJ55" i="3" s="1"/>
  <c r="ULK55" i="3" s="1"/>
  <c r="ULL55" i="3" s="1"/>
  <c r="ULM55" i="3" s="1"/>
  <c r="ULN55" i="3"/>
  <c r="UKN55" i="3"/>
  <c r="UKO55" i="3" s="1"/>
  <c r="UKP55" i="3" s="1"/>
  <c r="UKQ55" i="3" s="1"/>
  <c r="UKR55" i="3" s="1"/>
  <c r="UKS55" i="3" s="1"/>
  <c r="UKT55" i="3" s="1"/>
  <c r="UKU55" i="3" s="1"/>
  <c r="UKV55" i="3" s="1"/>
  <c r="UKW55" i="3" s="1"/>
  <c r="UKX55" i="3"/>
  <c r="UJX55" i="3"/>
  <c r="UJY55" i="3" s="1"/>
  <c r="UJZ55" i="3" s="1"/>
  <c r="UKA55" i="3" s="1"/>
  <c r="UKB55" i="3" s="1"/>
  <c r="UKC55" i="3" s="1"/>
  <c r="UKD55" i="3" s="1"/>
  <c r="UKE55" i="3" s="1"/>
  <c r="UKF55" i="3" s="1"/>
  <c r="UKG55" i="3" s="1"/>
  <c r="UKH55" i="3"/>
  <c r="UJH55" i="3"/>
  <c r="UJI55" i="3" s="1"/>
  <c r="UJJ55" i="3" s="1"/>
  <c r="UJK55" i="3" s="1"/>
  <c r="UJL55" i="3" s="1"/>
  <c r="UJM55" i="3" s="1"/>
  <c r="UJN55" i="3" s="1"/>
  <c r="UJO55" i="3" s="1"/>
  <c r="UJP55" i="3" s="1"/>
  <c r="UJQ55" i="3" s="1"/>
  <c r="UJR55" i="3"/>
  <c r="UIR55" i="3"/>
  <c r="UIS55" i="3" s="1"/>
  <c r="UIT55" i="3" s="1"/>
  <c r="UIU55" i="3" s="1"/>
  <c r="UIV55" i="3" s="1"/>
  <c r="UIW55" i="3" s="1"/>
  <c r="UIX55" i="3" s="1"/>
  <c r="UIY55" i="3" s="1"/>
  <c r="UIZ55" i="3" s="1"/>
  <c r="UJA55" i="3" s="1"/>
  <c r="UJB55" i="3"/>
  <c r="UIB55" i="3"/>
  <c r="UIC55" i="3" s="1"/>
  <c r="UID55" i="3" s="1"/>
  <c r="UIE55" i="3" s="1"/>
  <c r="UIF55" i="3" s="1"/>
  <c r="UIG55" i="3" s="1"/>
  <c r="UIH55" i="3" s="1"/>
  <c r="UII55" i="3" s="1"/>
  <c r="UIJ55" i="3" s="1"/>
  <c r="UIK55" i="3" s="1"/>
  <c r="UIL55" i="3"/>
  <c r="UHL55" i="3"/>
  <c r="UHM55" i="3" s="1"/>
  <c r="UHN55" i="3" s="1"/>
  <c r="UHO55" i="3" s="1"/>
  <c r="UHP55" i="3" s="1"/>
  <c r="UHQ55" i="3" s="1"/>
  <c r="UHR55" i="3" s="1"/>
  <c r="UHS55" i="3" s="1"/>
  <c r="UHT55" i="3" s="1"/>
  <c r="UHU55" i="3" s="1"/>
  <c r="UHV55" i="3"/>
  <c r="UGV55" i="3"/>
  <c r="UGW55" i="3" s="1"/>
  <c r="UGX55" i="3" s="1"/>
  <c r="UGY55" i="3" s="1"/>
  <c r="UGZ55" i="3" s="1"/>
  <c r="UHA55" i="3" s="1"/>
  <c r="UHB55" i="3" s="1"/>
  <c r="UHC55" i="3" s="1"/>
  <c r="UHD55" i="3" s="1"/>
  <c r="UHE55" i="3" s="1"/>
  <c r="UHF55" i="3"/>
  <c r="UGF55" i="3"/>
  <c r="UGG55" i="3" s="1"/>
  <c r="UGH55" i="3" s="1"/>
  <c r="UGI55" i="3" s="1"/>
  <c r="UGJ55" i="3" s="1"/>
  <c r="UGK55" i="3" s="1"/>
  <c r="UGL55" i="3" s="1"/>
  <c r="UGM55" i="3" s="1"/>
  <c r="UGN55" i="3" s="1"/>
  <c r="UGO55" i="3" s="1"/>
  <c r="UGP55" i="3"/>
  <c r="UFP55" i="3"/>
  <c r="UFQ55" i="3" s="1"/>
  <c r="UFR55" i="3" s="1"/>
  <c r="UFS55" i="3" s="1"/>
  <c r="UFT55" i="3" s="1"/>
  <c r="UFU55" i="3" s="1"/>
  <c r="UFV55" i="3" s="1"/>
  <c r="UFW55" i="3" s="1"/>
  <c r="UFX55" i="3" s="1"/>
  <c r="UFY55" i="3" s="1"/>
  <c r="UFZ55" i="3"/>
  <c r="UEZ55" i="3"/>
  <c r="UFA55" i="3" s="1"/>
  <c r="UFB55" i="3" s="1"/>
  <c r="UFC55" i="3" s="1"/>
  <c r="UFD55" i="3" s="1"/>
  <c r="UFE55" i="3" s="1"/>
  <c r="UFF55" i="3" s="1"/>
  <c r="UFG55" i="3" s="1"/>
  <c r="UFH55" i="3" s="1"/>
  <c r="UFI55" i="3" s="1"/>
  <c r="UFJ55" i="3"/>
  <c r="UEJ55" i="3"/>
  <c r="UEK55" i="3" s="1"/>
  <c r="UEL55" i="3" s="1"/>
  <c r="UEM55" i="3" s="1"/>
  <c r="UEN55" i="3" s="1"/>
  <c r="UEO55" i="3" s="1"/>
  <c r="UEP55" i="3" s="1"/>
  <c r="UEQ55" i="3" s="1"/>
  <c r="UER55" i="3" s="1"/>
  <c r="UES55" i="3" s="1"/>
  <c r="UET55" i="3"/>
  <c r="UDT55" i="3"/>
  <c r="UDU55" i="3" s="1"/>
  <c r="UDV55" i="3" s="1"/>
  <c r="UDW55" i="3" s="1"/>
  <c r="UDX55" i="3" s="1"/>
  <c r="UDY55" i="3" s="1"/>
  <c r="UDZ55" i="3" s="1"/>
  <c r="UEA55" i="3" s="1"/>
  <c r="UEB55" i="3" s="1"/>
  <c r="UEC55" i="3" s="1"/>
  <c r="UED55" i="3"/>
  <c r="UDD55" i="3"/>
  <c r="UDE55" i="3" s="1"/>
  <c r="UDF55" i="3" s="1"/>
  <c r="UDG55" i="3" s="1"/>
  <c r="UDH55" i="3" s="1"/>
  <c r="UDI55" i="3" s="1"/>
  <c r="UDJ55" i="3" s="1"/>
  <c r="UDK55" i="3" s="1"/>
  <c r="UDL55" i="3" s="1"/>
  <c r="UDM55" i="3" s="1"/>
  <c r="UDN55" i="3"/>
  <c r="UCN55" i="3"/>
  <c r="UCO55" i="3" s="1"/>
  <c r="UCP55" i="3" s="1"/>
  <c r="UCQ55" i="3" s="1"/>
  <c r="UCR55" i="3" s="1"/>
  <c r="UCS55" i="3" s="1"/>
  <c r="UCT55" i="3" s="1"/>
  <c r="UCU55" i="3" s="1"/>
  <c r="UCV55" i="3" s="1"/>
  <c r="UCW55" i="3" s="1"/>
  <c r="UCX55" i="3"/>
  <c r="UBX55" i="3"/>
  <c r="UBY55" i="3" s="1"/>
  <c r="UBZ55" i="3" s="1"/>
  <c r="UCA55" i="3" s="1"/>
  <c r="UCB55" i="3" s="1"/>
  <c r="UCC55" i="3" s="1"/>
  <c r="UCD55" i="3" s="1"/>
  <c r="UCE55" i="3" s="1"/>
  <c r="UCF55" i="3" s="1"/>
  <c r="UCG55" i="3" s="1"/>
  <c r="UCH55" i="3"/>
  <c r="UBH55" i="3"/>
  <c r="UBI55" i="3" s="1"/>
  <c r="UBJ55" i="3" s="1"/>
  <c r="UBK55" i="3" s="1"/>
  <c r="UBL55" i="3" s="1"/>
  <c r="UBM55" i="3" s="1"/>
  <c r="UBN55" i="3" s="1"/>
  <c r="UBO55" i="3" s="1"/>
  <c r="UBP55" i="3" s="1"/>
  <c r="UBQ55" i="3" s="1"/>
  <c r="UBR55" i="3"/>
  <c r="UAR55" i="3"/>
  <c r="UAS55" i="3" s="1"/>
  <c r="UAT55" i="3" s="1"/>
  <c r="UAU55" i="3" s="1"/>
  <c r="UAV55" i="3" s="1"/>
  <c r="UAW55" i="3" s="1"/>
  <c r="UAX55" i="3" s="1"/>
  <c r="UAY55" i="3" s="1"/>
  <c r="UAZ55" i="3" s="1"/>
  <c r="UBA55" i="3" s="1"/>
  <c r="UBB55" i="3"/>
  <c r="UAB55" i="3"/>
  <c r="UAC55" i="3" s="1"/>
  <c r="UAD55" i="3" s="1"/>
  <c r="UAE55" i="3" s="1"/>
  <c r="UAF55" i="3" s="1"/>
  <c r="UAG55" i="3" s="1"/>
  <c r="UAH55" i="3" s="1"/>
  <c r="UAI55" i="3" s="1"/>
  <c r="UAJ55" i="3" s="1"/>
  <c r="UAK55" i="3" s="1"/>
  <c r="UAL55" i="3"/>
  <c r="TZL55" i="3"/>
  <c r="TZM55" i="3" s="1"/>
  <c r="TZN55" i="3" s="1"/>
  <c r="TZO55" i="3" s="1"/>
  <c r="TZP55" i="3" s="1"/>
  <c r="TZQ55" i="3" s="1"/>
  <c r="TZR55" i="3" s="1"/>
  <c r="TZS55" i="3" s="1"/>
  <c r="TZT55" i="3" s="1"/>
  <c r="TZU55" i="3" s="1"/>
  <c r="TZV55" i="3"/>
  <c r="TYV55" i="3"/>
  <c r="TYW55" i="3" s="1"/>
  <c r="TYX55" i="3" s="1"/>
  <c r="TYY55" i="3" s="1"/>
  <c r="TYZ55" i="3" s="1"/>
  <c r="TZA55" i="3" s="1"/>
  <c r="TZB55" i="3" s="1"/>
  <c r="TZC55" i="3" s="1"/>
  <c r="TZD55" i="3" s="1"/>
  <c r="TZE55" i="3" s="1"/>
  <c r="TZF55" i="3"/>
  <c r="TYF55" i="3"/>
  <c r="TYG55" i="3" s="1"/>
  <c r="TYH55" i="3" s="1"/>
  <c r="TYI55" i="3" s="1"/>
  <c r="TYJ55" i="3" s="1"/>
  <c r="TYK55" i="3" s="1"/>
  <c r="TYL55" i="3" s="1"/>
  <c r="TYM55" i="3" s="1"/>
  <c r="TYN55" i="3" s="1"/>
  <c r="TYO55" i="3" s="1"/>
  <c r="TYP55" i="3"/>
  <c r="TXP55" i="3"/>
  <c r="TXQ55" i="3" s="1"/>
  <c r="TXR55" i="3" s="1"/>
  <c r="TXS55" i="3" s="1"/>
  <c r="TXT55" i="3" s="1"/>
  <c r="TXU55" i="3" s="1"/>
  <c r="TXV55" i="3" s="1"/>
  <c r="TXW55" i="3" s="1"/>
  <c r="TXX55" i="3" s="1"/>
  <c r="TXY55" i="3" s="1"/>
  <c r="TXZ55" i="3"/>
  <c r="TWZ55" i="3"/>
  <c r="TXA55" i="3" s="1"/>
  <c r="TXB55" i="3" s="1"/>
  <c r="TXC55" i="3" s="1"/>
  <c r="TXD55" i="3" s="1"/>
  <c r="TXE55" i="3" s="1"/>
  <c r="TXF55" i="3" s="1"/>
  <c r="TXG55" i="3" s="1"/>
  <c r="TXH55" i="3" s="1"/>
  <c r="TXI55" i="3" s="1"/>
  <c r="TXJ55" i="3"/>
  <c r="TWJ55" i="3"/>
  <c r="TWK55" i="3" s="1"/>
  <c r="TWL55" i="3" s="1"/>
  <c r="TWM55" i="3" s="1"/>
  <c r="TWN55" i="3" s="1"/>
  <c r="TWO55" i="3" s="1"/>
  <c r="TWP55" i="3" s="1"/>
  <c r="TWQ55" i="3" s="1"/>
  <c r="TWR55" i="3" s="1"/>
  <c r="TWS55" i="3" s="1"/>
  <c r="TWT55" i="3"/>
  <c r="TVT55" i="3"/>
  <c r="TVU55" i="3" s="1"/>
  <c r="TVV55" i="3" s="1"/>
  <c r="TVW55" i="3" s="1"/>
  <c r="TVX55" i="3" s="1"/>
  <c r="TVY55" i="3" s="1"/>
  <c r="TVZ55" i="3" s="1"/>
  <c r="TWA55" i="3" s="1"/>
  <c r="TWB55" i="3" s="1"/>
  <c r="TWC55" i="3" s="1"/>
  <c r="TWD55" i="3"/>
  <c r="TVD55" i="3"/>
  <c r="TVE55" i="3" s="1"/>
  <c r="TVF55" i="3" s="1"/>
  <c r="TVG55" i="3" s="1"/>
  <c r="TVH55" i="3" s="1"/>
  <c r="TVI55" i="3" s="1"/>
  <c r="TVJ55" i="3" s="1"/>
  <c r="TVK55" i="3" s="1"/>
  <c r="TVL55" i="3" s="1"/>
  <c r="TVM55" i="3" s="1"/>
  <c r="TVN55" i="3"/>
  <c r="TUN55" i="3"/>
  <c r="TUO55" i="3" s="1"/>
  <c r="TUP55" i="3" s="1"/>
  <c r="TUQ55" i="3" s="1"/>
  <c r="TUR55" i="3" s="1"/>
  <c r="TUS55" i="3" s="1"/>
  <c r="TUT55" i="3" s="1"/>
  <c r="TUU55" i="3" s="1"/>
  <c r="TUV55" i="3" s="1"/>
  <c r="TUW55" i="3" s="1"/>
  <c r="TUX55" i="3"/>
  <c r="TTX55" i="3"/>
  <c r="TTY55" i="3" s="1"/>
  <c r="TTZ55" i="3" s="1"/>
  <c r="TUA55" i="3" s="1"/>
  <c r="TUB55" i="3" s="1"/>
  <c r="TUC55" i="3" s="1"/>
  <c r="TUD55" i="3" s="1"/>
  <c r="TUE55" i="3" s="1"/>
  <c r="TUF55" i="3" s="1"/>
  <c r="TUG55" i="3" s="1"/>
  <c r="TUH55" i="3"/>
  <c r="TTH55" i="3"/>
  <c r="TTI55" i="3" s="1"/>
  <c r="TTJ55" i="3" s="1"/>
  <c r="TTK55" i="3" s="1"/>
  <c r="TTL55" i="3" s="1"/>
  <c r="TTM55" i="3" s="1"/>
  <c r="TTN55" i="3" s="1"/>
  <c r="TTO55" i="3" s="1"/>
  <c r="TTP55" i="3" s="1"/>
  <c r="TTQ55" i="3" s="1"/>
  <c r="TTR55" i="3"/>
  <c r="TSR55" i="3"/>
  <c r="TSS55" i="3" s="1"/>
  <c r="TST55" i="3" s="1"/>
  <c r="TSU55" i="3" s="1"/>
  <c r="TSV55" i="3" s="1"/>
  <c r="TSW55" i="3" s="1"/>
  <c r="TSX55" i="3" s="1"/>
  <c r="TSY55" i="3" s="1"/>
  <c r="TSZ55" i="3" s="1"/>
  <c r="TTA55" i="3" s="1"/>
  <c r="TTB55" i="3"/>
  <c r="TSB55" i="3"/>
  <c r="TSC55" i="3" s="1"/>
  <c r="TSD55" i="3" s="1"/>
  <c r="TSE55" i="3" s="1"/>
  <c r="TSF55" i="3" s="1"/>
  <c r="TSG55" i="3" s="1"/>
  <c r="TSH55" i="3" s="1"/>
  <c r="TSI55" i="3" s="1"/>
  <c r="TSJ55" i="3" s="1"/>
  <c r="TSK55" i="3" s="1"/>
  <c r="TSL55" i="3"/>
  <c r="TRL55" i="3"/>
  <c r="TRM55" i="3" s="1"/>
  <c r="TRN55" i="3" s="1"/>
  <c r="TRO55" i="3" s="1"/>
  <c r="TRP55" i="3" s="1"/>
  <c r="TRQ55" i="3" s="1"/>
  <c r="TRR55" i="3" s="1"/>
  <c r="TRS55" i="3" s="1"/>
  <c r="TRT55" i="3" s="1"/>
  <c r="TRU55" i="3" s="1"/>
  <c r="TRV55" i="3"/>
  <c r="TQV55" i="3"/>
  <c r="TQW55" i="3" s="1"/>
  <c r="TQX55" i="3" s="1"/>
  <c r="TQY55" i="3" s="1"/>
  <c r="TQZ55" i="3" s="1"/>
  <c r="TRA55" i="3" s="1"/>
  <c r="TRB55" i="3" s="1"/>
  <c r="TRC55" i="3" s="1"/>
  <c r="TRD55" i="3" s="1"/>
  <c r="TRE55" i="3" s="1"/>
  <c r="TRF55" i="3"/>
  <c r="TQF55" i="3"/>
  <c r="TQG55" i="3" s="1"/>
  <c r="TQH55" i="3" s="1"/>
  <c r="TQI55" i="3" s="1"/>
  <c r="TQJ55" i="3" s="1"/>
  <c r="TQK55" i="3" s="1"/>
  <c r="TQL55" i="3" s="1"/>
  <c r="TQM55" i="3" s="1"/>
  <c r="TQN55" i="3" s="1"/>
  <c r="TQO55" i="3" s="1"/>
  <c r="TQP55" i="3"/>
  <c r="TPP55" i="3"/>
  <c r="TPQ55" i="3" s="1"/>
  <c r="TPR55" i="3" s="1"/>
  <c r="TPS55" i="3" s="1"/>
  <c r="TPT55" i="3" s="1"/>
  <c r="TPU55" i="3" s="1"/>
  <c r="TPV55" i="3" s="1"/>
  <c r="TPW55" i="3" s="1"/>
  <c r="TPX55" i="3" s="1"/>
  <c r="TPY55" i="3" s="1"/>
  <c r="TPZ55" i="3"/>
  <c r="TOZ55" i="3"/>
  <c r="TPA55" i="3" s="1"/>
  <c r="TPB55" i="3" s="1"/>
  <c r="TPC55" i="3" s="1"/>
  <c r="TPD55" i="3" s="1"/>
  <c r="TPE55" i="3" s="1"/>
  <c r="TPF55" i="3" s="1"/>
  <c r="TPG55" i="3" s="1"/>
  <c r="TPH55" i="3" s="1"/>
  <c r="TPI55" i="3" s="1"/>
  <c r="TPJ55" i="3"/>
  <c r="TOJ55" i="3"/>
  <c r="TOK55" i="3" s="1"/>
  <c r="TOL55" i="3" s="1"/>
  <c r="TOM55" i="3" s="1"/>
  <c r="TON55" i="3" s="1"/>
  <c r="TOO55" i="3" s="1"/>
  <c r="TOP55" i="3" s="1"/>
  <c r="TOQ55" i="3" s="1"/>
  <c r="TOR55" i="3" s="1"/>
  <c r="TOS55" i="3" s="1"/>
  <c r="TOT55" i="3"/>
  <c r="TNT55" i="3"/>
  <c r="TNU55" i="3" s="1"/>
  <c r="TNV55" i="3" s="1"/>
  <c r="TNW55" i="3" s="1"/>
  <c r="TNX55" i="3" s="1"/>
  <c r="TNY55" i="3" s="1"/>
  <c r="TNZ55" i="3" s="1"/>
  <c r="TOA55" i="3" s="1"/>
  <c r="TOB55" i="3" s="1"/>
  <c r="TOC55" i="3" s="1"/>
  <c r="TOD55" i="3"/>
  <c r="TND55" i="3"/>
  <c r="TNE55" i="3" s="1"/>
  <c r="TNF55" i="3" s="1"/>
  <c r="TNG55" i="3" s="1"/>
  <c r="TNH55" i="3" s="1"/>
  <c r="TNI55" i="3" s="1"/>
  <c r="TNJ55" i="3" s="1"/>
  <c r="TNK55" i="3" s="1"/>
  <c r="TNL55" i="3" s="1"/>
  <c r="TNM55" i="3" s="1"/>
  <c r="TNN55" i="3"/>
  <c r="TMN55" i="3"/>
  <c r="TMO55" i="3" s="1"/>
  <c r="TMP55" i="3" s="1"/>
  <c r="TMQ55" i="3" s="1"/>
  <c r="TMR55" i="3" s="1"/>
  <c r="TMS55" i="3" s="1"/>
  <c r="TMT55" i="3" s="1"/>
  <c r="TMU55" i="3" s="1"/>
  <c r="TMV55" i="3" s="1"/>
  <c r="TMW55" i="3" s="1"/>
  <c r="TMX55" i="3"/>
  <c r="TLX55" i="3"/>
  <c r="TLY55" i="3" s="1"/>
  <c r="TLZ55" i="3" s="1"/>
  <c r="TMA55" i="3" s="1"/>
  <c r="TMB55" i="3" s="1"/>
  <c r="TMC55" i="3" s="1"/>
  <c r="TMD55" i="3" s="1"/>
  <c r="TME55" i="3" s="1"/>
  <c r="TMF55" i="3" s="1"/>
  <c r="TMG55" i="3" s="1"/>
  <c r="TMH55" i="3"/>
  <c r="TLH55" i="3"/>
  <c r="TLI55" i="3" s="1"/>
  <c r="TLJ55" i="3" s="1"/>
  <c r="TLK55" i="3" s="1"/>
  <c r="TLL55" i="3" s="1"/>
  <c r="TLM55" i="3" s="1"/>
  <c r="TLN55" i="3" s="1"/>
  <c r="TLO55" i="3" s="1"/>
  <c r="TLP55" i="3" s="1"/>
  <c r="TLQ55" i="3" s="1"/>
  <c r="TLR55" i="3"/>
  <c r="TKR55" i="3"/>
  <c r="TKS55" i="3" s="1"/>
  <c r="TKT55" i="3" s="1"/>
  <c r="TKU55" i="3" s="1"/>
  <c r="TKV55" i="3" s="1"/>
  <c r="TKW55" i="3" s="1"/>
  <c r="TKX55" i="3" s="1"/>
  <c r="TKY55" i="3" s="1"/>
  <c r="TKZ55" i="3" s="1"/>
  <c r="TLA55" i="3" s="1"/>
  <c r="TLB55" i="3"/>
  <c r="TKB55" i="3"/>
  <c r="TKC55" i="3" s="1"/>
  <c r="TKD55" i="3" s="1"/>
  <c r="TKE55" i="3" s="1"/>
  <c r="TKF55" i="3" s="1"/>
  <c r="TKG55" i="3" s="1"/>
  <c r="TKH55" i="3" s="1"/>
  <c r="TKI55" i="3" s="1"/>
  <c r="TKJ55" i="3" s="1"/>
  <c r="TKK55" i="3" s="1"/>
  <c r="TKL55" i="3"/>
  <c r="TJL55" i="3"/>
  <c r="TJM55" i="3" s="1"/>
  <c r="TJN55" i="3" s="1"/>
  <c r="TJO55" i="3" s="1"/>
  <c r="TJP55" i="3" s="1"/>
  <c r="TJQ55" i="3" s="1"/>
  <c r="TJR55" i="3" s="1"/>
  <c r="TJS55" i="3" s="1"/>
  <c r="TJT55" i="3" s="1"/>
  <c r="TJU55" i="3" s="1"/>
  <c r="TJV55" i="3"/>
  <c r="TIV55" i="3"/>
  <c r="TIW55" i="3" s="1"/>
  <c r="TIX55" i="3" s="1"/>
  <c r="TIY55" i="3" s="1"/>
  <c r="TIZ55" i="3" s="1"/>
  <c r="TJA55" i="3" s="1"/>
  <c r="TJB55" i="3" s="1"/>
  <c r="TJC55" i="3" s="1"/>
  <c r="TJD55" i="3" s="1"/>
  <c r="TJE55" i="3" s="1"/>
  <c r="TJF55" i="3"/>
  <c r="TIF55" i="3"/>
  <c r="TIG55" i="3" s="1"/>
  <c r="TIH55" i="3" s="1"/>
  <c r="TII55" i="3" s="1"/>
  <c r="TIJ55" i="3" s="1"/>
  <c r="TIK55" i="3" s="1"/>
  <c r="TIL55" i="3" s="1"/>
  <c r="TIM55" i="3" s="1"/>
  <c r="TIN55" i="3" s="1"/>
  <c r="TIO55" i="3" s="1"/>
  <c r="TIP55" i="3"/>
  <c r="THP55" i="3"/>
  <c r="THQ55" i="3" s="1"/>
  <c r="THR55" i="3" s="1"/>
  <c r="THS55" i="3" s="1"/>
  <c r="THT55" i="3" s="1"/>
  <c r="THU55" i="3" s="1"/>
  <c r="THV55" i="3" s="1"/>
  <c r="THW55" i="3" s="1"/>
  <c r="THX55" i="3" s="1"/>
  <c r="THY55" i="3" s="1"/>
  <c r="THZ55" i="3"/>
  <c r="TGZ55" i="3"/>
  <c r="THA55" i="3" s="1"/>
  <c r="THB55" i="3" s="1"/>
  <c r="THC55" i="3" s="1"/>
  <c r="THD55" i="3" s="1"/>
  <c r="THE55" i="3" s="1"/>
  <c r="THF55" i="3" s="1"/>
  <c r="THG55" i="3" s="1"/>
  <c r="THH55" i="3" s="1"/>
  <c r="THI55" i="3" s="1"/>
  <c r="THJ55" i="3"/>
  <c r="TGJ55" i="3"/>
  <c r="TGK55" i="3" s="1"/>
  <c r="TGL55" i="3" s="1"/>
  <c r="TGM55" i="3" s="1"/>
  <c r="TGN55" i="3" s="1"/>
  <c r="TGO55" i="3" s="1"/>
  <c r="TGP55" i="3" s="1"/>
  <c r="TGQ55" i="3" s="1"/>
  <c r="TGR55" i="3" s="1"/>
  <c r="TGS55" i="3" s="1"/>
  <c r="TGT55" i="3"/>
  <c r="TFT55" i="3"/>
  <c r="TFU55" i="3" s="1"/>
  <c r="TFV55" i="3" s="1"/>
  <c r="TFW55" i="3" s="1"/>
  <c r="TFX55" i="3" s="1"/>
  <c r="TFY55" i="3" s="1"/>
  <c r="TFZ55" i="3" s="1"/>
  <c r="TGA55" i="3" s="1"/>
  <c r="TGB55" i="3" s="1"/>
  <c r="TGC55" i="3" s="1"/>
  <c r="TGD55" i="3"/>
  <c r="TFD55" i="3"/>
  <c r="TFE55" i="3" s="1"/>
  <c r="TFF55" i="3" s="1"/>
  <c r="TFG55" i="3" s="1"/>
  <c r="TFH55" i="3" s="1"/>
  <c r="TFI55" i="3" s="1"/>
  <c r="TFJ55" i="3" s="1"/>
  <c r="TFK55" i="3" s="1"/>
  <c r="TFL55" i="3" s="1"/>
  <c r="TFM55" i="3" s="1"/>
  <c r="TFN55" i="3"/>
  <c r="TEN55" i="3"/>
  <c r="TEO55" i="3" s="1"/>
  <c r="TEP55" i="3" s="1"/>
  <c r="TEQ55" i="3" s="1"/>
  <c r="TER55" i="3" s="1"/>
  <c r="TES55" i="3" s="1"/>
  <c r="TET55" i="3" s="1"/>
  <c r="TEU55" i="3" s="1"/>
  <c r="TEV55" i="3" s="1"/>
  <c r="TEW55" i="3" s="1"/>
  <c r="TEX55" i="3"/>
  <c r="TDX55" i="3"/>
  <c r="TDY55" i="3" s="1"/>
  <c r="TDZ55" i="3" s="1"/>
  <c r="TEA55" i="3" s="1"/>
  <c r="TEB55" i="3" s="1"/>
  <c r="TEC55" i="3" s="1"/>
  <c r="TED55" i="3" s="1"/>
  <c r="TEE55" i="3" s="1"/>
  <c r="TEF55" i="3" s="1"/>
  <c r="TEG55" i="3" s="1"/>
  <c r="TEH55" i="3"/>
  <c r="TDH55" i="3"/>
  <c r="TDI55" i="3" s="1"/>
  <c r="TDJ55" i="3" s="1"/>
  <c r="TDK55" i="3" s="1"/>
  <c r="TDL55" i="3" s="1"/>
  <c r="TDM55" i="3" s="1"/>
  <c r="TDN55" i="3" s="1"/>
  <c r="TDO55" i="3" s="1"/>
  <c r="TDP55" i="3" s="1"/>
  <c r="TDQ55" i="3" s="1"/>
  <c r="TDR55" i="3"/>
  <c r="TCR55" i="3"/>
  <c r="TCS55" i="3" s="1"/>
  <c r="TCT55" i="3" s="1"/>
  <c r="TCU55" i="3" s="1"/>
  <c r="TCV55" i="3" s="1"/>
  <c r="TCW55" i="3" s="1"/>
  <c r="TCX55" i="3" s="1"/>
  <c r="TCY55" i="3" s="1"/>
  <c r="TCZ55" i="3" s="1"/>
  <c r="TDA55" i="3" s="1"/>
  <c r="TDB55" i="3"/>
  <c r="TCB55" i="3"/>
  <c r="TCC55" i="3" s="1"/>
  <c r="TCD55" i="3" s="1"/>
  <c r="TCE55" i="3" s="1"/>
  <c r="TCF55" i="3" s="1"/>
  <c r="TCG55" i="3" s="1"/>
  <c r="TCH55" i="3" s="1"/>
  <c r="TCI55" i="3" s="1"/>
  <c r="TCJ55" i="3" s="1"/>
  <c r="TCK55" i="3" s="1"/>
  <c r="TCL55" i="3"/>
  <c r="TBL55" i="3"/>
  <c r="TBM55" i="3" s="1"/>
  <c r="TBN55" i="3" s="1"/>
  <c r="TBO55" i="3" s="1"/>
  <c r="TBP55" i="3" s="1"/>
  <c r="TBQ55" i="3" s="1"/>
  <c r="TBR55" i="3" s="1"/>
  <c r="TBS55" i="3" s="1"/>
  <c r="TBT55" i="3" s="1"/>
  <c r="TBU55" i="3" s="1"/>
  <c r="TBV55" i="3"/>
  <c r="TAV55" i="3"/>
  <c r="TAW55" i="3" s="1"/>
  <c r="TAX55" i="3" s="1"/>
  <c r="TAY55" i="3" s="1"/>
  <c r="TAZ55" i="3" s="1"/>
  <c r="TBA55" i="3" s="1"/>
  <c r="TBB55" i="3" s="1"/>
  <c r="TBC55" i="3" s="1"/>
  <c r="TBD55" i="3" s="1"/>
  <c r="TBE55" i="3" s="1"/>
  <c r="TBF55" i="3"/>
  <c r="TAF55" i="3"/>
  <c r="TAG55" i="3" s="1"/>
  <c r="TAH55" i="3" s="1"/>
  <c r="TAI55" i="3" s="1"/>
  <c r="TAJ55" i="3" s="1"/>
  <c r="TAK55" i="3" s="1"/>
  <c r="TAL55" i="3" s="1"/>
  <c r="TAM55" i="3" s="1"/>
  <c r="TAN55" i="3" s="1"/>
  <c r="TAO55" i="3" s="1"/>
  <c r="TAP55" i="3"/>
  <c r="SZP55" i="3"/>
  <c r="SZQ55" i="3" s="1"/>
  <c r="SZR55" i="3" s="1"/>
  <c r="SZS55" i="3" s="1"/>
  <c r="SZT55" i="3" s="1"/>
  <c r="SZU55" i="3" s="1"/>
  <c r="SZV55" i="3" s="1"/>
  <c r="SZW55" i="3" s="1"/>
  <c r="SZX55" i="3" s="1"/>
  <c r="SZY55" i="3" s="1"/>
  <c r="SZZ55" i="3"/>
  <c r="SYZ55" i="3"/>
  <c r="SZA55" i="3" s="1"/>
  <c r="SZB55" i="3" s="1"/>
  <c r="SZC55" i="3" s="1"/>
  <c r="SZD55" i="3" s="1"/>
  <c r="SZE55" i="3" s="1"/>
  <c r="SZF55" i="3" s="1"/>
  <c r="SZG55" i="3" s="1"/>
  <c r="SZH55" i="3" s="1"/>
  <c r="SZI55" i="3" s="1"/>
  <c r="SZJ55" i="3"/>
  <c r="SYJ55" i="3"/>
  <c r="SYK55" i="3" s="1"/>
  <c r="SYL55" i="3" s="1"/>
  <c r="SYM55" i="3" s="1"/>
  <c r="SYN55" i="3" s="1"/>
  <c r="SYO55" i="3" s="1"/>
  <c r="SYP55" i="3" s="1"/>
  <c r="SYQ55" i="3" s="1"/>
  <c r="SYR55" i="3" s="1"/>
  <c r="SYS55" i="3" s="1"/>
  <c r="SYT55" i="3"/>
  <c r="SXT55" i="3"/>
  <c r="SXU55" i="3" s="1"/>
  <c r="SXV55" i="3" s="1"/>
  <c r="SXW55" i="3" s="1"/>
  <c r="SXX55" i="3" s="1"/>
  <c r="SXY55" i="3" s="1"/>
  <c r="SXZ55" i="3" s="1"/>
  <c r="SYA55" i="3" s="1"/>
  <c r="SYB55" i="3" s="1"/>
  <c r="SYC55" i="3" s="1"/>
  <c r="SYD55" i="3"/>
  <c r="SXD55" i="3"/>
  <c r="SXE55" i="3" s="1"/>
  <c r="SXF55" i="3" s="1"/>
  <c r="SXG55" i="3" s="1"/>
  <c r="SXH55" i="3" s="1"/>
  <c r="SXI55" i="3" s="1"/>
  <c r="SXJ55" i="3" s="1"/>
  <c r="SXK55" i="3" s="1"/>
  <c r="SXL55" i="3" s="1"/>
  <c r="SXM55" i="3" s="1"/>
  <c r="SXN55" i="3"/>
  <c r="SWN55" i="3"/>
  <c r="SWO55" i="3" s="1"/>
  <c r="SWP55" i="3" s="1"/>
  <c r="SWQ55" i="3" s="1"/>
  <c r="SWR55" i="3" s="1"/>
  <c r="SWS55" i="3" s="1"/>
  <c r="SWT55" i="3" s="1"/>
  <c r="SWU55" i="3" s="1"/>
  <c r="SWV55" i="3" s="1"/>
  <c r="SWW55" i="3" s="1"/>
  <c r="SWX55" i="3"/>
  <c r="SVX55" i="3"/>
  <c r="SVY55" i="3" s="1"/>
  <c r="SVZ55" i="3" s="1"/>
  <c r="SWA55" i="3" s="1"/>
  <c r="SWB55" i="3" s="1"/>
  <c r="SWC55" i="3" s="1"/>
  <c r="SWD55" i="3" s="1"/>
  <c r="SWE55" i="3" s="1"/>
  <c r="SWF55" i="3" s="1"/>
  <c r="SWG55" i="3" s="1"/>
  <c r="SWH55" i="3"/>
  <c r="SVH55" i="3"/>
  <c r="SVI55" i="3" s="1"/>
  <c r="SVJ55" i="3" s="1"/>
  <c r="SVK55" i="3" s="1"/>
  <c r="SVL55" i="3" s="1"/>
  <c r="SVM55" i="3" s="1"/>
  <c r="SVN55" i="3" s="1"/>
  <c r="SVO55" i="3" s="1"/>
  <c r="SVP55" i="3" s="1"/>
  <c r="SVQ55" i="3" s="1"/>
  <c r="SVR55" i="3"/>
  <c r="SUR55" i="3"/>
  <c r="SUS55" i="3" s="1"/>
  <c r="SUT55" i="3" s="1"/>
  <c r="SUU55" i="3" s="1"/>
  <c r="SUV55" i="3" s="1"/>
  <c r="SUW55" i="3" s="1"/>
  <c r="SUX55" i="3" s="1"/>
  <c r="SUY55" i="3" s="1"/>
  <c r="SUZ55" i="3" s="1"/>
  <c r="SVA55" i="3" s="1"/>
  <c r="SVB55" i="3"/>
  <c r="SUB55" i="3"/>
  <c r="SUC55" i="3" s="1"/>
  <c r="SUD55" i="3" s="1"/>
  <c r="SUE55" i="3" s="1"/>
  <c r="SUF55" i="3" s="1"/>
  <c r="SUG55" i="3" s="1"/>
  <c r="SUH55" i="3" s="1"/>
  <c r="SUI55" i="3" s="1"/>
  <c r="SUJ55" i="3" s="1"/>
  <c r="SUK55" i="3" s="1"/>
  <c r="SUL55" i="3"/>
  <c r="STL55" i="3"/>
  <c r="STM55" i="3" s="1"/>
  <c r="STN55" i="3" s="1"/>
  <c r="STO55" i="3" s="1"/>
  <c r="STP55" i="3" s="1"/>
  <c r="STQ55" i="3" s="1"/>
  <c r="STR55" i="3" s="1"/>
  <c r="STS55" i="3" s="1"/>
  <c r="STT55" i="3" s="1"/>
  <c r="STU55" i="3" s="1"/>
  <c r="STV55" i="3"/>
  <c r="SSV55" i="3"/>
  <c r="SSW55" i="3" s="1"/>
  <c r="SSX55" i="3" s="1"/>
  <c r="SSY55" i="3" s="1"/>
  <c r="SSZ55" i="3" s="1"/>
  <c r="STA55" i="3" s="1"/>
  <c r="STB55" i="3" s="1"/>
  <c r="STC55" i="3" s="1"/>
  <c r="STD55" i="3" s="1"/>
  <c r="STE55" i="3" s="1"/>
  <c r="STF55" i="3"/>
  <c r="SSF55" i="3"/>
  <c r="SSG55" i="3" s="1"/>
  <c r="SSH55" i="3" s="1"/>
  <c r="SSI55" i="3" s="1"/>
  <c r="SSJ55" i="3" s="1"/>
  <c r="SSK55" i="3" s="1"/>
  <c r="SSL55" i="3" s="1"/>
  <c r="SSM55" i="3" s="1"/>
  <c r="SSN55" i="3" s="1"/>
  <c r="SSO55" i="3" s="1"/>
  <c r="SSP55" i="3"/>
  <c r="SRP55" i="3"/>
  <c r="SRQ55" i="3" s="1"/>
  <c r="SRR55" i="3" s="1"/>
  <c r="SRS55" i="3" s="1"/>
  <c r="SRT55" i="3" s="1"/>
  <c r="SRU55" i="3" s="1"/>
  <c r="SRV55" i="3" s="1"/>
  <c r="SRW55" i="3" s="1"/>
  <c r="SRX55" i="3" s="1"/>
  <c r="SRY55" i="3" s="1"/>
  <c r="SRZ55" i="3"/>
  <c r="SQZ55" i="3"/>
  <c r="SRA55" i="3" s="1"/>
  <c r="SRB55" i="3" s="1"/>
  <c r="SRC55" i="3" s="1"/>
  <c r="SRD55" i="3" s="1"/>
  <c r="SRE55" i="3" s="1"/>
  <c r="SRF55" i="3" s="1"/>
  <c r="SRG55" i="3" s="1"/>
  <c r="SRH55" i="3" s="1"/>
  <c r="SRI55" i="3" s="1"/>
  <c r="SRJ55" i="3"/>
  <c r="SQJ55" i="3"/>
  <c r="SQK55" i="3" s="1"/>
  <c r="SQL55" i="3" s="1"/>
  <c r="SQM55" i="3" s="1"/>
  <c r="SQN55" i="3" s="1"/>
  <c r="SQO55" i="3" s="1"/>
  <c r="SQP55" i="3" s="1"/>
  <c r="SQQ55" i="3" s="1"/>
  <c r="SQR55" i="3" s="1"/>
  <c r="SQS55" i="3" s="1"/>
  <c r="SQT55" i="3"/>
  <c r="SPT55" i="3"/>
  <c r="SPU55" i="3" s="1"/>
  <c r="SPV55" i="3" s="1"/>
  <c r="SPW55" i="3" s="1"/>
  <c r="SPX55" i="3" s="1"/>
  <c r="SPY55" i="3" s="1"/>
  <c r="SPZ55" i="3" s="1"/>
  <c r="SQA55" i="3" s="1"/>
  <c r="SQB55" i="3" s="1"/>
  <c r="SQC55" i="3" s="1"/>
  <c r="SQD55" i="3"/>
  <c r="SPD55" i="3"/>
  <c r="SPE55" i="3" s="1"/>
  <c r="SPF55" i="3" s="1"/>
  <c r="SPG55" i="3" s="1"/>
  <c r="SPH55" i="3" s="1"/>
  <c r="SPI55" i="3" s="1"/>
  <c r="SPJ55" i="3" s="1"/>
  <c r="SPK55" i="3" s="1"/>
  <c r="SPL55" i="3" s="1"/>
  <c r="SPM55" i="3" s="1"/>
  <c r="SPN55" i="3"/>
  <c r="SON55" i="3"/>
  <c r="SOO55" i="3" s="1"/>
  <c r="SOP55" i="3" s="1"/>
  <c r="SOQ55" i="3" s="1"/>
  <c r="SOR55" i="3" s="1"/>
  <c r="SOS55" i="3" s="1"/>
  <c r="SOT55" i="3" s="1"/>
  <c r="SOU55" i="3" s="1"/>
  <c r="SOV55" i="3" s="1"/>
  <c r="SOW55" i="3" s="1"/>
  <c r="SOX55" i="3"/>
  <c r="SNX55" i="3"/>
  <c r="SNY55" i="3" s="1"/>
  <c r="SNZ55" i="3" s="1"/>
  <c r="SOA55" i="3" s="1"/>
  <c r="SOB55" i="3" s="1"/>
  <c r="SOC55" i="3" s="1"/>
  <c r="SOD55" i="3" s="1"/>
  <c r="SOE55" i="3" s="1"/>
  <c r="SOF55" i="3" s="1"/>
  <c r="SOG55" i="3" s="1"/>
  <c r="SOH55" i="3"/>
  <c r="SNH55" i="3"/>
  <c r="SNI55" i="3" s="1"/>
  <c r="SNJ55" i="3" s="1"/>
  <c r="SNK55" i="3" s="1"/>
  <c r="SNL55" i="3" s="1"/>
  <c r="SNM55" i="3" s="1"/>
  <c r="SNN55" i="3" s="1"/>
  <c r="SNO55" i="3" s="1"/>
  <c r="SNP55" i="3" s="1"/>
  <c r="SNQ55" i="3" s="1"/>
  <c r="SNR55" i="3"/>
  <c r="SMR55" i="3"/>
  <c r="SMS55" i="3" s="1"/>
  <c r="SMT55" i="3" s="1"/>
  <c r="SMU55" i="3" s="1"/>
  <c r="SMV55" i="3" s="1"/>
  <c r="SMW55" i="3" s="1"/>
  <c r="SMX55" i="3" s="1"/>
  <c r="SMY55" i="3" s="1"/>
  <c r="SMZ55" i="3" s="1"/>
  <c r="SNA55" i="3" s="1"/>
  <c r="SNB55" i="3"/>
  <c r="SMB55" i="3"/>
  <c r="SMC55" i="3" s="1"/>
  <c r="SMD55" i="3" s="1"/>
  <c r="SME55" i="3" s="1"/>
  <c r="SMF55" i="3" s="1"/>
  <c r="SMG55" i="3" s="1"/>
  <c r="SMH55" i="3" s="1"/>
  <c r="SMI55" i="3" s="1"/>
  <c r="SMJ55" i="3" s="1"/>
  <c r="SMK55" i="3" s="1"/>
  <c r="SML55" i="3"/>
  <c r="SLL55" i="3"/>
  <c r="SLM55" i="3" s="1"/>
  <c r="SLN55" i="3" s="1"/>
  <c r="SLO55" i="3" s="1"/>
  <c r="SLP55" i="3" s="1"/>
  <c r="SLQ55" i="3" s="1"/>
  <c r="SLR55" i="3" s="1"/>
  <c r="SLS55" i="3" s="1"/>
  <c r="SLT55" i="3" s="1"/>
  <c r="SLU55" i="3" s="1"/>
  <c r="SLV55" i="3"/>
  <c r="SKV55" i="3"/>
  <c r="SKW55" i="3" s="1"/>
  <c r="SKX55" i="3" s="1"/>
  <c r="SKY55" i="3" s="1"/>
  <c r="SKZ55" i="3" s="1"/>
  <c r="SLA55" i="3" s="1"/>
  <c r="SLB55" i="3" s="1"/>
  <c r="SLC55" i="3" s="1"/>
  <c r="SLD55" i="3" s="1"/>
  <c r="SLE55" i="3" s="1"/>
  <c r="SLF55" i="3"/>
  <c r="SKF55" i="3"/>
  <c r="SKG55" i="3" s="1"/>
  <c r="SKH55" i="3" s="1"/>
  <c r="SKI55" i="3" s="1"/>
  <c r="SKJ55" i="3" s="1"/>
  <c r="SKK55" i="3" s="1"/>
  <c r="SKL55" i="3" s="1"/>
  <c r="SKM55" i="3" s="1"/>
  <c r="SKN55" i="3" s="1"/>
  <c r="SKO55" i="3" s="1"/>
  <c r="SKP55" i="3"/>
  <c r="SJP55" i="3"/>
  <c r="SJQ55" i="3" s="1"/>
  <c r="SJR55" i="3" s="1"/>
  <c r="SJS55" i="3" s="1"/>
  <c r="SJT55" i="3" s="1"/>
  <c r="SJU55" i="3" s="1"/>
  <c r="SJV55" i="3" s="1"/>
  <c r="SJW55" i="3" s="1"/>
  <c r="SJX55" i="3" s="1"/>
  <c r="SJY55" i="3" s="1"/>
  <c r="SJZ55" i="3"/>
  <c r="SIZ55" i="3"/>
  <c r="SJA55" i="3" s="1"/>
  <c r="SJB55" i="3" s="1"/>
  <c r="SJC55" i="3" s="1"/>
  <c r="SJD55" i="3" s="1"/>
  <c r="SJE55" i="3" s="1"/>
  <c r="SJF55" i="3" s="1"/>
  <c r="SJG55" i="3" s="1"/>
  <c r="SJH55" i="3" s="1"/>
  <c r="SJI55" i="3" s="1"/>
  <c r="SJJ55" i="3"/>
  <c r="SIJ55" i="3"/>
  <c r="SIK55" i="3" s="1"/>
  <c r="SIL55" i="3" s="1"/>
  <c r="SIM55" i="3" s="1"/>
  <c r="SIN55" i="3" s="1"/>
  <c r="SIO55" i="3" s="1"/>
  <c r="SIP55" i="3" s="1"/>
  <c r="SIQ55" i="3" s="1"/>
  <c r="SIR55" i="3" s="1"/>
  <c r="SIS55" i="3" s="1"/>
  <c r="SIT55" i="3"/>
  <c r="SHT55" i="3"/>
  <c r="SHU55" i="3" s="1"/>
  <c r="SHV55" i="3" s="1"/>
  <c r="SHW55" i="3" s="1"/>
  <c r="SHX55" i="3" s="1"/>
  <c r="SHY55" i="3" s="1"/>
  <c r="SHZ55" i="3" s="1"/>
  <c r="SIA55" i="3" s="1"/>
  <c r="SIB55" i="3" s="1"/>
  <c r="SIC55" i="3" s="1"/>
  <c r="SID55" i="3"/>
  <c r="SHD55" i="3"/>
  <c r="SHE55" i="3" s="1"/>
  <c r="SHF55" i="3" s="1"/>
  <c r="SHG55" i="3" s="1"/>
  <c r="SHH55" i="3" s="1"/>
  <c r="SHI55" i="3" s="1"/>
  <c r="SHJ55" i="3" s="1"/>
  <c r="SHK55" i="3" s="1"/>
  <c r="SHL55" i="3" s="1"/>
  <c r="SHM55" i="3" s="1"/>
  <c r="SHN55" i="3"/>
  <c r="SGN55" i="3"/>
  <c r="SGO55" i="3" s="1"/>
  <c r="SGP55" i="3" s="1"/>
  <c r="SGQ55" i="3" s="1"/>
  <c r="SGR55" i="3" s="1"/>
  <c r="SGS55" i="3" s="1"/>
  <c r="SGT55" i="3" s="1"/>
  <c r="SGU55" i="3" s="1"/>
  <c r="SGV55" i="3" s="1"/>
  <c r="SGW55" i="3" s="1"/>
  <c r="SGX55" i="3"/>
  <c r="SFX55" i="3"/>
  <c r="SFY55" i="3" s="1"/>
  <c r="SFZ55" i="3" s="1"/>
  <c r="SGA55" i="3" s="1"/>
  <c r="SGB55" i="3" s="1"/>
  <c r="SGC55" i="3" s="1"/>
  <c r="SGD55" i="3" s="1"/>
  <c r="SGE55" i="3" s="1"/>
  <c r="SGF55" i="3" s="1"/>
  <c r="SGG55" i="3" s="1"/>
  <c r="SGH55" i="3"/>
  <c r="SFH55" i="3"/>
  <c r="SFI55" i="3" s="1"/>
  <c r="SFJ55" i="3" s="1"/>
  <c r="SFK55" i="3" s="1"/>
  <c r="SFL55" i="3" s="1"/>
  <c r="SFM55" i="3" s="1"/>
  <c r="SFN55" i="3" s="1"/>
  <c r="SFO55" i="3" s="1"/>
  <c r="SFP55" i="3" s="1"/>
  <c r="SFQ55" i="3" s="1"/>
  <c r="SFR55" i="3"/>
  <c r="SER55" i="3"/>
  <c r="SES55" i="3" s="1"/>
  <c r="SET55" i="3" s="1"/>
  <c r="SEU55" i="3" s="1"/>
  <c r="SEV55" i="3" s="1"/>
  <c r="SEW55" i="3" s="1"/>
  <c r="SEX55" i="3" s="1"/>
  <c r="SEY55" i="3" s="1"/>
  <c r="SEZ55" i="3" s="1"/>
  <c r="SFA55" i="3" s="1"/>
  <c r="SFB55" i="3"/>
  <c r="SEB55" i="3"/>
  <c r="SEC55" i="3" s="1"/>
  <c r="SED55" i="3" s="1"/>
  <c r="SEE55" i="3" s="1"/>
  <c r="SEF55" i="3" s="1"/>
  <c r="SEG55" i="3" s="1"/>
  <c r="SEH55" i="3" s="1"/>
  <c r="SEI55" i="3" s="1"/>
  <c r="SEJ55" i="3" s="1"/>
  <c r="SEK55" i="3" s="1"/>
  <c r="SEL55" i="3"/>
  <c r="SDL55" i="3"/>
  <c r="SDM55" i="3" s="1"/>
  <c r="SDN55" i="3" s="1"/>
  <c r="SDO55" i="3" s="1"/>
  <c r="SDP55" i="3" s="1"/>
  <c r="SDQ55" i="3" s="1"/>
  <c r="SDR55" i="3" s="1"/>
  <c r="SDS55" i="3" s="1"/>
  <c r="SDT55" i="3" s="1"/>
  <c r="SDU55" i="3" s="1"/>
  <c r="SDV55" i="3"/>
  <c r="SCV55" i="3"/>
  <c r="SCW55" i="3" s="1"/>
  <c r="SCX55" i="3" s="1"/>
  <c r="SCY55" i="3" s="1"/>
  <c r="SCZ55" i="3" s="1"/>
  <c r="SDA55" i="3" s="1"/>
  <c r="SDB55" i="3" s="1"/>
  <c r="SDC55" i="3" s="1"/>
  <c r="SDD55" i="3" s="1"/>
  <c r="SDE55" i="3" s="1"/>
  <c r="SDF55" i="3"/>
  <c r="SCF55" i="3"/>
  <c r="SCG55" i="3" s="1"/>
  <c r="SCH55" i="3" s="1"/>
  <c r="SCI55" i="3" s="1"/>
  <c r="SCJ55" i="3" s="1"/>
  <c r="SCK55" i="3" s="1"/>
  <c r="SCL55" i="3" s="1"/>
  <c r="SCM55" i="3" s="1"/>
  <c r="SCN55" i="3" s="1"/>
  <c r="SCO55" i="3" s="1"/>
  <c r="SCP55" i="3"/>
  <c r="SBP55" i="3"/>
  <c r="SBQ55" i="3" s="1"/>
  <c r="SBR55" i="3" s="1"/>
  <c r="SBS55" i="3" s="1"/>
  <c r="SBT55" i="3" s="1"/>
  <c r="SBU55" i="3" s="1"/>
  <c r="SBV55" i="3" s="1"/>
  <c r="SBW55" i="3" s="1"/>
  <c r="SBX55" i="3" s="1"/>
  <c r="SBY55" i="3" s="1"/>
  <c r="SBZ55" i="3"/>
  <c r="SAZ55" i="3"/>
  <c r="SBA55" i="3" s="1"/>
  <c r="SBB55" i="3" s="1"/>
  <c r="SBC55" i="3" s="1"/>
  <c r="SBD55" i="3" s="1"/>
  <c r="SBE55" i="3" s="1"/>
  <c r="SBF55" i="3" s="1"/>
  <c r="SBG55" i="3" s="1"/>
  <c r="SBH55" i="3" s="1"/>
  <c r="SBI55" i="3" s="1"/>
  <c r="SBJ55" i="3"/>
  <c r="SAJ55" i="3"/>
  <c r="SAK55" i="3" s="1"/>
  <c r="SAL55" i="3" s="1"/>
  <c r="SAM55" i="3" s="1"/>
  <c r="SAN55" i="3" s="1"/>
  <c r="SAO55" i="3" s="1"/>
  <c r="SAP55" i="3" s="1"/>
  <c r="SAQ55" i="3" s="1"/>
  <c r="SAR55" i="3" s="1"/>
  <c r="SAS55" i="3" s="1"/>
  <c r="SAT55" i="3"/>
  <c r="RZT55" i="3"/>
  <c r="RZU55" i="3" s="1"/>
  <c r="RZV55" i="3" s="1"/>
  <c r="RZW55" i="3" s="1"/>
  <c r="RZX55" i="3" s="1"/>
  <c r="RZY55" i="3" s="1"/>
  <c r="RZZ55" i="3" s="1"/>
  <c r="SAA55" i="3" s="1"/>
  <c r="SAB55" i="3" s="1"/>
  <c r="SAC55" i="3" s="1"/>
  <c r="SAD55" i="3"/>
  <c r="RZD55" i="3"/>
  <c r="RZE55" i="3" s="1"/>
  <c r="RZF55" i="3" s="1"/>
  <c r="RZG55" i="3" s="1"/>
  <c r="RZH55" i="3" s="1"/>
  <c r="RZI55" i="3" s="1"/>
  <c r="RZJ55" i="3" s="1"/>
  <c r="RZK55" i="3" s="1"/>
  <c r="RZL55" i="3" s="1"/>
  <c r="RZM55" i="3" s="1"/>
  <c r="RZN55" i="3"/>
  <c r="RYN55" i="3"/>
  <c r="RYO55" i="3" s="1"/>
  <c r="RYP55" i="3" s="1"/>
  <c r="RYQ55" i="3" s="1"/>
  <c r="RYR55" i="3" s="1"/>
  <c r="RYS55" i="3" s="1"/>
  <c r="RYT55" i="3" s="1"/>
  <c r="RYU55" i="3" s="1"/>
  <c r="RYV55" i="3" s="1"/>
  <c r="RYW55" i="3" s="1"/>
  <c r="RYX55" i="3"/>
  <c r="RXX55" i="3"/>
  <c r="RXY55" i="3" s="1"/>
  <c r="RXZ55" i="3" s="1"/>
  <c r="RYA55" i="3" s="1"/>
  <c r="RYB55" i="3" s="1"/>
  <c r="RYC55" i="3" s="1"/>
  <c r="RYD55" i="3" s="1"/>
  <c r="RYE55" i="3" s="1"/>
  <c r="RYF55" i="3" s="1"/>
  <c r="RYG55" i="3" s="1"/>
  <c r="RYH55" i="3"/>
  <c r="RXH55" i="3"/>
  <c r="RXI55" i="3" s="1"/>
  <c r="RXJ55" i="3" s="1"/>
  <c r="RXK55" i="3" s="1"/>
  <c r="RXL55" i="3" s="1"/>
  <c r="RXM55" i="3" s="1"/>
  <c r="RXN55" i="3" s="1"/>
  <c r="RXO55" i="3" s="1"/>
  <c r="RXP55" i="3" s="1"/>
  <c r="RXQ55" i="3" s="1"/>
  <c r="RXR55" i="3"/>
  <c r="RWR55" i="3"/>
  <c r="RWS55" i="3" s="1"/>
  <c r="RWT55" i="3" s="1"/>
  <c r="RWU55" i="3" s="1"/>
  <c r="RWV55" i="3" s="1"/>
  <c r="RWW55" i="3" s="1"/>
  <c r="RWX55" i="3" s="1"/>
  <c r="RWY55" i="3" s="1"/>
  <c r="RWZ55" i="3" s="1"/>
  <c r="RXA55" i="3" s="1"/>
  <c r="RXB55" i="3"/>
  <c r="RWB55" i="3"/>
  <c r="RWC55" i="3" s="1"/>
  <c r="RWD55" i="3" s="1"/>
  <c r="RWE55" i="3" s="1"/>
  <c r="RWF55" i="3" s="1"/>
  <c r="RWG55" i="3" s="1"/>
  <c r="RWH55" i="3" s="1"/>
  <c r="RWI55" i="3" s="1"/>
  <c r="RWJ55" i="3" s="1"/>
  <c r="RWK55" i="3" s="1"/>
  <c r="RWL55" i="3"/>
  <c r="RVL55" i="3"/>
  <c r="RVM55" i="3" s="1"/>
  <c r="RVN55" i="3" s="1"/>
  <c r="RVO55" i="3" s="1"/>
  <c r="RVP55" i="3" s="1"/>
  <c r="RVQ55" i="3" s="1"/>
  <c r="RVR55" i="3" s="1"/>
  <c r="RVS55" i="3" s="1"/>
  <c r="RVT55" i="3" s="1"/>
  <c r="RVU55" i="3" s="1"/>
  <c r="RVV55" i="3"/>
  <c r="RUV55" i="3"/>
  <c r="RUW55" i="3" s="1"/>
  <c r="RUX55" i="3" s="1"/>
  <c r="RUY55" i="3" s="1"/>
  <c r="RUZ55" i="3" s="1"/>
  <c r="RVA55" i="3" s="1"/>
  <c r="RVB55" i="3" s="1"/>
  <c r="RVC55" i="3" s="1"/>
  <c r="RVD55" i="3" s="1"/>
  <c r="RVE55" i="3" s="1"/>
  <c r="RVF55" i="3"/>
  <c r="RUF55" i="3"/>
  <c r="RUG55" i="3" s="1"/>
  <c r="RUH55" i="3" s="1"/>
  <c r="RUI55" i="3" s="1"/>
  <c r="RUJ55" i="3" s="1"/>
  <c r="RUK55" i="3" s="1"/>
  <c r="RUL55" i="3" s="1"/>
  <c r="RUM55" i="3" s="1"/>
  <c r="RUN55" i="3" s="1"/>
  <c r="RUO55" i="3" s="1"/>
  <c r="RUP55" i="3"/>
  <c r="RTP55" i="3"/>
  <c r="RTQ55" i="3" s="1"/>
  <c r="RTR55" i="3" s="1"/>
  <c r="RTS55" i="3" s="1"/>
  <c r="RTT55" i="3" s="1"/>
  <c r="RTU55" i="3" s="1"/>
  <c r="RTV55" i="3" s="1"/>
  <c r="RTW55" i="3" s="1"/>
  <c r="RTX55" i="3" s="1"/>
  <c r="RTY55" i="3" s="1"/>
  <c r="RTZ55" i="3"/>
  <c r="RSZ55" i="3"/>
  <c r="RTA55" i="3" s="1"/>
  <c r="RTB55" i="3" s="1"/>
  <c r="RTC55" i="3" s="1"/>
  <c r="RTD55" i="3" s="1"/>
  <c r="RTE55" i="3" s="1"/>
  <c r="RTF55" i="3" s="1"/>
  <c r="RTG55" i="3" s="1"/>
  <c r="RTH55" i="3" s="1"/>
  <c r="RTI55" i="3" s="1"/>
  <c r="RTJ55" i="3"/>
  <c r="RSJ55" i="3"/>
  <c r="RSK55" i="3" s="1"/>
  <c r="RSL55" i="3" s="1"/>
  <c r="RSM55" i="3" s="1"/>
  <c r="RSN55" i="3" s="1"/>
  <c r="RSO55" i="3" s="1"/>
  <c r="RSP55" i="3" s="1"/>
  <c r="RSQ55" i="3" s="1"/>
  <c r="RSR55" i="3" s="1"/>
  <c r="RSS55" i="3" s="1"/>
  <c r="RST55" i="3"/>
  <c r="RRT55" i="3"/>
  <c r="RRU55" i="3" s="1"/>
  <c r="RRV55" i="3" s="1"/>
  <c r="RRW55" i="3" s="1"/>
  <c r="RRX55" i="3" s="1"/>
  <c r="RRY55" i="3" s="1"/>
  <c r="RRZ55" i="3" s="1"/>
  <c r="RSA55" i="3" s="1"/>
  <c r="RSB55" i="3" s="1"/>
  <c r="RSC55" i="3" s="1"/>
  <c r="RSD55" i="3"/>
  <c r="RRD55" i="3"/>
  <c r="RRE55" i="3" s="1"/>
  <c r="RRF55" i="3" s="1"/>
  <c r="RRG55" i="3" s="1"/>
  <c r="RRH55" i="3" s="1"/>
  <c r="RRI55" i="3" s="1"/>
  <c r="RRJ55" i="3" s="1"/>
  <c r="RRK55" i="3" s="1"/>
  <c r="RRL55" i="3" s="1"/>
  <c r="RRM55" i="3" s="1"/>
  <c r="RRN55" i="3"/>
  <c r="RQN55" i="3"/>
  <c r="RQO55" i="3" s="1"/>
  <c r="RQP55" i="3" s="1"/>
  <c r="RQQ55" i="3" s="1"/>
  <c r="RQR55" i="3" s="1"/>
  <c r="RQS55" i="3" s="1"/>
  <c r="RQT55" i="3" s="1"/>
  <c r="RQU55" i="3" s="1"/>
  <c r="RQV55" i="3" s="1"/>
  <c r="RQW55" i="3" s="1"/>
  <c r="RQX55" i="3"/>
  <c r="RPX55" i="3"/>
  <c r="RPY55" i="3" s="1"/>
  <c r="RPZ55" i="3" s="1"/>
  <c r="RQA55" i="3" s="1"/>
  <c r="RQB55" i="3" s="1"/>
  <c r="RQC55" i="3" s="1"/>
  <c r="RQD55" i="3" s="1"/>
  <c r="RQE55" i="3" s="1"/>
  <c r="RQF55" i="3" s="1"/>
  <c r="RQG55" i="3" s="1"/>
  <c r="RQH55" i="3"/>
  <c r="RPH55" i="3"/>
  <c r="RPI55" i="3" s="1"/>
  <c r="RPJ55" i="3" s="1"/>
  <c r="RPK55" i="3" s="1"/>
  <c r="RPL55" i="3" s="1"/>
  <c r="RPM55" i="3" s="1"/>
  <c r="RPN55" i="3" s="1"/>
  <c r="RPO55" i="3" s="1"/>
  <c r="RPP55" i="3" s="1"/>
  <c r="RPQ55" i="3" s="1"/>
  <c r="RPR55" i="3"/>
  <c r="ROR55" i="3"/>
  <c r="ROS55" i="3" s="1"/>
  <c r="ROT55" i="3" s="1"/>
  <c r="ROU55" i="3" s="1"/>
  <c r="ROV55" i="3" s="1"/>
  <c r="ROW55" i="3" s="1"/>
  <c r="ROX55" i="3" s="1"/>
  <c r="ROY55" i="3" s="1"/>
  <c r="ROZ55" i="3" s="1"/>
  <c r="RPA55" i="3" s="1"/>
  <c r="RPB55" i="3"/>
  <c r="ROB55" i="3"/>
  <c r="ROC55" i="3" s="1"/>
  <c r="ROD55" i="3" s="1"/>
  <c r="ROE55" i="3" s="1"/>
  <c r="ROF55" i="3" s="1"/>
  <c r="ROG55" i="3" s="1"/>
  <c r="ROH55" i="3" s="1"/>
  <c r="ROI55" i="3" s="1"/>
  <c r="ROJ55" i="3" s="1"/>
  <c r="ROK55" i="3" s="1"/>
  <c r="ROL55" i="3"/>
  <c r="RNL55" i="3"/>
  <c r="RNM55" i="3" s="1"/>
  <c r="RNN55" i="3" s="1"/>
  <c r="RNO55" i="3" s="1"/>
  <c r="RNP55" i="3" s="1"/>
  <c r="RNQ55" i="3" s="1"/>
  <c r="RNR55" i="3" s="1"/>
  <c r="RNS55" i="3" s="1"/>
  <c r="RNT55" i="3" s="1"/>
  <c r="RNU55" i="3" s="1"/>
  <c r="RNV55" i="3"/>
  <c r="RMV55" i="3"/>
  <c r="RMW55" i="3" s="1"/>
  <c r="RMX55" i="3" s="1"/>
  <c r="RMY55" i="3" s="1"/>
  <c r="RMZ55" i="3" s="1"/>
  <c r="RNA55" i="3" s="1"/>
  <c r="RNB55" i="3" s="1"/>
  <c r="RNC55" i="3" s="1"/>
  <c r="RND55" i="3" s="1"/>
  <c r="RNE55" i="3" s="1"/>
  <c r="RNF55" i="3"/>
  <c r="RMF55" i="3"/>
  <c r="RMG55" i="3" s="1"/>
  <c r="RMH55" i="3" s="1"/>
  <c r="RMI55" i="3" s="1"/>
  <c r="RMJ55" i="3" s="1"/>
  <c r="RMK55" i="3" s="1"/>
  <c r="RML55" i="3" s="1"/>
  <c r="RMM55" i="3" s="1"/>
  <c r="RMN55" i="3" s="1"/>
  <c r="RMO55" i="3" s="1"/>
  <c r="RMP55" i="3"/>
  <c r="RLP55" i="3"/>
  <c r="RLQ55" i="3" s="1"/>
  <c r="RLR55" i="3" s="1"/>
  <c r="RLS55" i="3" s="1"/>
  <c r="RLT55" i="3" s="1"/>
  <c r="RLU55" i="3" s="1"/>
  <c r="RLV55" i="3" s="1"/>
  <c r="RLW55" i="3" s="1"/>
  <c r="RLX55" i="3" s="1"/>
  <c r="RLY55" i="3" s="1"/>
  <c r="RLZ55" i="3"/>
  <c r="RKZ55" i="3"/>
  <c r="RLA55" i="3" s="1"/>
  <c r="RLB55" i="3" s="1"/>
  <c r="RLC55" i="3" s="1"/>
  <c r="RLD55" i="3" s="1"/>
  <c r="RLE55" i="3" s="1"/>
  <c r="RLF55" i="3" s="1"/>
  <c r="RLG55" i="3" s="1"/>
  <c r="RLH55" i="3" s="1"/>
  <c r="RLI55" i="3" s="1"/>
  <c r="RLJ55" i="3"/>
  <c r="RKJ55" i="3"/>
  <c r="RKK55" i="3" s="1"/>
  <c r="RKL55" i="3" s="1"/>
  <c r="RKM55" i="3" s="1"/>
  <c r="RKN55" i="3" s="1"/>
  <c r="RKO55" i="3" s="1"/>
  <c r="RKP55" i="3" s="1"/>
  <c r="RKQ55" i="3" s="1"/>
  <c r="RKR55" i="3" s="1"/>
  <c r="RKS55" i="3" s="1"/>
  <c r="RKT55" i="3"/>
  <c r="RJT55" i="3"/>
  <c r="RJU55" i="3" s="1"/>
  <c r="RJV55" i="3" s="1"/>
  <c r="RJW55" i="3" s="1"/>
  <c r="RJX55" i="3" s="1"/>
  <c r="RJY55" i="3" s="1"/>
  <c r="RJZ55" i="3" s="1"/>
  <c r="RKA55" i="3" s="1"/>
  <c r="RKB55" i="3" s="1"/>
  <c r="RKC55" i="3" s="1"/>
  <c r="RKD55" i="3"/>
  <c r="RJD55" i="3"/>
  <c r="RJE55" i="3" s="1"/>
  <c r="RJF55" i="3" s="1"/>
  <c r="RJG55" i="3" s="1"/>
  <c r="RJH55" i="3" s="1"/>
  <c r="RJI55" i="3" s="1"/>
  <c r="RJJ55" i="3" s="1"/>
  <c r="RJK55" i="3" s="1"/>
  <c r="RJL55" i="3" s="1"/>
  <c r="RJM55" i="3" s="1"/>
  <c r="RJN55" i="3"/>
  <c r="RIN55" i="3"/>
  <c r="RIO55" i="3" s="1"/>
  <c r="RIP55" i="3" s="1"/>
  <c r="RIQ55" i="3" s="1"/>
  <c r="RIR55" i="3" s="1"/>
  <c r="RIS55" i="3" s="1"/>
  <c r="RIT55" i="3" s="1"/>
  <c r="RIU55" i="3" s="1"/>
  <c r="RIV55" i="3" s="1"/>
  <c r="RIW55" i="3" s="1"/>
  <c r="RIX55" i="3"/>
  <c r="RHX55" i="3"/>
  <c r="RHY55" i="3" s="1"/>
  <c r="RHZ55" i="3" s="1"/>
  <c r="RIA55" i="3" s="1"/>
  <c r="RIB55" i="3" s="1"/>
  <c r="RIC55" i="3" s="1"/>
  <c r="RID55" i="3" s="1"/>
  <c r="RIE55" i="3" s="1"/>
  <c r="RIF55" i="3" s="1"/>
  <c r="RIG55" i="3" s="1"/>
  <c r="RIH55" i="3"/>
  <c r="RHH55" i="3"/>
  <c r="RHI55" i="3" s="1"/>
  <c r="RHJ55" i="3" s="1"/>
  <c r="RHK55" i="3" s="1"/>
  <c r="RHL55" i="3" s="1"/>
  <c r="RHM55" i="3" s="1"/>
  <c r="RHN55" i="3" s="1"/>
  <c r="RHO55" i="3" s="1"/>
  <c r="RHP55" i="3" s="1"/>
  <c r="RHQ55" i="3" s="1"/>
  <c r="RHR55" i="3"/>
  <c r="RGR55" i="3"/>
  <c r="RGS55" i="3" s="1"/>
  <c r="RGT55" i="3" s="1"/>
  <c r="RGU55" i="3" s="1"/>
  <c r="RGV55" i="3" s="1"/>
  <c r="RGW55" i="3" s="1"/>
  <c r="RGX55" i="3" s="1"/>
  <c r="RGY55" i="3" s="1"/>
  <c r="RGZ55" i="3" s="1"/>
  <c r="RHA55" i="3" s="1"/>
  <c r="RHB55" i="3"/>
  <c r="RGB55" i="3"/>
  <c r="RGC55" i="3" s="1"/>
  <c r="RGD55" i="3" s="1"/>
  <c r="RGE55" i="3" s="1"/>
  <c r="RGF55" i="3" s="1"/>
  <c r="RGG55" i="3" s="1"/>
  <c r="RGH55" i="3" s="1"/>
  <c r="RGI55" i="3" s="1"/>
  <c r="RGJ55" i="3" s="1"/>
  <c r="RGK55" i="3" s="1"/>
  <c r="RGL55" i="3"/>
  <c r="RFL55" i="3"/>
  <c r="RFM55" i="3" s="1"/>
  <c r="RFN55" i="3" s="1"/>
  <c r="RFO55" i="3" s="1"/>
  <c r="RFP55" i="3" s="1"/>
  <c r="RFQ55" i="3" s="1"/>
  <c r="RFR55" i="3" s="1"/>
  <c r="RFS55" i="3" s="1"/>
  <c r="RFT55" i="3" s="1"/>
  <c r="RFU55" i="3" s="1"/>
  <c r="RFV55" i="3"/>
  <c r="REV55" i="3"/>
  <c r="REW55" i="3" s="1"/>
  <c r="REX55" i="3" s="1"/>
  <c r="REY55" i="3" s="1"/>
  <c r="REZ55" i="3" s="1"/>
  <c r="RFA55" i="3" s="1"/>
  <c r="RFB55" i="3" s="1"/>
  <c r="RFC55" i="3" s="1"/>
  <c r="RFD55" i="3" s="1"/>
  <c r="RFE55" i="3" s="1"/>
  <c r="RFF55" i="3"/>
  <c r="REF55" i="3"/>
  <c r="REG55" i="3" s="1"/>
  <c r="REH55" i="3" s="1"/>
  <c r="REI55" i="3" s="1"/>
  <c r="REJ55" i="3" s="1"/>
  <c r="REK55" i="3" s="1"/>
  <c r="REL55" i="3" s="1"/>
  <c r="REM55" i="3" s="1"/>
  <c r="REN55" i="3" s="1"/>
  <c r="REO55" i="3" s="1"/>
  <c r="REP55" i="3"/>
  <c r="RDP55" i="3"/>
  <c r="RDQ55" i="3" s="1"/>
  <c r="RDR55" i="3" s="1"/>
  <c r="RDS55" i="3" s="1"/>
  <c r="RDT55" i="3" s="1"/>
  <c r="RDU55" i="3" s="1"/>
  <c r="RDV55" i="3" s="1"/>
  <c r="RDW55" i="3" s="1"/>
  <c r="RDX55" i="3" s="1"/>
  <c r="RDY55" i="3" s="1"/>
  <c r="RDZ55" i="3"/>
  <c r="RCZ55" i="3"/>
  <c r="RDA55" i="3" s="1"/>
  <c r="RDB55" i="3" s="1"/>
  <c r="RDC55" i="3" s="1"/>
  <c r="RDD55" i="3" s="1"/>
  <c r="RDE55" i="3" s="1"/>
  <c r="RDF55" i="3" s="1"/>
  <c r="RDG55" i="3" s="1"/>
  <c r="RDH55" i="3" s="1"/>
  <c r="RDI55" i="3" s="1"/>
  <c r="RDJ55" i="3"/>
  <c r="RCJ55" i="3"/>
  <c r="RCK55" i="3" s="1"/>
  <c r="RCL55" i="3" s="1"/>
  <c r="RCM55" i="3" s="1"/>
  <c r="RCN55" i="3" s="1"/>
  <c r="RCO55" i="3" s="1"/>
  <c r="RCP55" i="3" s="1"/>
  <c r="RCQ55" i="3" s="1"/>
  <c r="RCR55" i="3" s="1"/>
  <c r="RCS55" i="3" s="1"/>
  <c r="RCT55" i="3"/>
  <c r="RBT55" i="3"/>
  <c r="RBU55" i="3" s="1"/>
  <c r="RBV55" i="3" s="1"/>
  <c r="RBW55" i="3" s="1"/>
  <c r="RBX55" i="3" s="1"/>
  <c r="RBY55" i="3" s="1"/>
  <c r="RBZ55" i="3" s="1"/>
  <c r="RCA55" i="3" s="1"/>
  <c r="RCB55" i="3" s="1"/>
  <c r="RCC55" i="3" s="1"/>
  <c r="RCD55" i="3"/>
  <c r="RBD55" i="3"/>
  <c r="RBE55" i="3" s="1"/>
  <c r="RBF55" i="3" s="1"/>
  <c r="RBG55" i="3" s="1"/>
  <c r="RBH55" i="3" s="1"/>
  <c r="RBI55" i="3" s="1"/>
  <c r="RBJ55" i="3" s="1"/>
  <c r="RBK55" i="3" s="1"/>
  <c r="RBL55" i="3" s="1"/>
  <c r="RBM55" i="3" s="1"/>
  <c r="RBN55" i="3"/>
  <c r="RAN55" i="3"/>
  <c r="RAO55" i="3" s="1"/>
  <c r="RAP55" i="3" s="1"/>
  <c r="RAQ55" i="3" s="1"/>
  <c r="RAR55" i="3" s="1"/>
  <c r="RAS55" i="3" s="1"/>
  <c r="RAT55" i="3" s="1"/>
  <c r="RAU55" i="3" s="1"/>
  <c r="RAV55" i="3" s="1"/>
  <c r="RAW55" i="3" s="1"/>
  <c r="RAX55" i="3"/>
  <c r="QZX55" i="3"/>
  <c r="QZY55" i="3" s="1"/>
  <c r="QZZ55" i="3" s="1"/>
  <c r="RAA55" i="3" s="1"/>
  <c r="RAB55" i="3" s="1"/>
  <c r="RAC55" i="3" s="1"/>
  <c r="RAD55" i="3" s="1"/>
  <c r="RAE55" i="3" s="1"/>
  <c r="RAF55" i="3" s="1"/>
  <c r="RAG55" i="3" s="1"/>
  <c r="RAH55" i="3"/>
  <c r="QZH55" i="3"/>
  <c r="QZI55" i="3" s="1"/>
  <c r="QZJ55" i="3" s="1"/>
  <c r="QZK55" i="3" s="1"/>
  <c r="QZL55" i="3" s="1"/>
  <c r="QZM55" i="3" s="1"/>
  <c r="QZN55" i="3" s="1"/>
  <c r="QZO55" i="3" s="1"/>
  <c r="QZP55" i="3" s="1"/>
  <c r="QZQ55" i="3" s="1"/>
  <c r="QZR55" i="3"/>
  <c r="QYR55" i="3"/>
  <c r="QYS55" i="3" s="1"/>
  <c r="QYT55" i="3" s="1"/>
  <c r="QYU55" i="3" s="1"/>
  <c r="QYV55" i="3" s="1"/>
  <c r="QYW55" i="3" s="1"/>
  <c r="QYX55" i="3" s="1"/>
  <c r="QYY55" i="3" s="1"/>
  <c r="QYZ55" i="3" s="1"/>
  <c r="QZA55" i="3" s="1"/>
  <c r="QZB55" i="3"/>
  <c r="QYB55" i="3"/>
  <c r="QYC55" i="3" s="1"/>
  <c r="QYD55" i="3" s="1"/>
  <c r="QYE55" i="3" s="1"/>
  <c r="QYF55" i="3" s="1"/>
  <c r="QYG55" i="3" s="1"/>
  <c r="QYH55" i="3" s="1"/>
  <c r="QYI55" i="3" s="1"/>
  <c r="QYJ55" i="3" s="1"/>
  <c r="QYK55" i="3" s="1"/>
  <c r="QYL55" i="3"/>
  <c r="QXL55" i="3"/>
  <c r="QXM55" i="3" s="1"/>
  <c r="QXN55" i="3" s="1"/>
  <c r="QXO55" i="3" s="1"/>
  <c r="QXP55" i="3" s="1"/>
  <c r="QXQ55" i="3" s="1"/>
  <c r="QXR55" i="3" s="1"/>
  <c r="QXS55" i="3" s="1"/>
  <c r="QXT55" i="3" s="1"/>
  <c r="QXU55" i="3" s="1"/>
  <c r="QXV55" i="3"/>
  <c r="QWV55" i="3"/>
  <c r="QWW55" i="3" s="1"/>
  <c r="QWX55" i="3" s="1"/>
  <c r="QWY55" i="3" s="1"/>
  <c r="QWZ55" i="3" s="1"/>
  <c r="QXA55" i="3" s="1"/>
  <c r="QXB55" i="3" s="1"/>
  <c r="QXC55" i="3" s="1"/>
  <c r="QXD55" i="3" s="1"/>
  <c r="QXE55" i="3" s="1"/>
  <c r="QXF55" i="3"/>
  <c r="QWF55" i="3"/>
  <c r="QWG55" i="3" s="1"/>
  <c r="QWH55" i="3" s="1"/>
  <c r="QWI55" i="3" s="1"/>
  <c r="QWJ55" i="3" s="1"/>
  <c r="QWK55" i="3" s="1"/>
  <c r="QWL55" i="3" s="1"/>
  <c r="QWM55" i="3" s="1"/>
  <c r="QWN55" i="3" s="1"/>
  <c r="QWO55" i="3" s="1"/>
  <c r="QWP55" i="3"/>
  <c r="QVP55" i="3"/>
  <c r="QVQ55" i="3" s="1"/>
  <c r="QVR55" i="3" s="1"/>
  <c r="QVS55" i="3" s="1"/>
  <c r="QVT55" i="3" s="1"/>
  <c r="QVU55" i="3" s="1"/>
  <c r="QVV55" i="3" s="1"/>
  <c r="QVW55" i="3" s="1"/>
  <c r="QVX55" i="3" s="1"/>
  <c r="QVY55" i="3" s="1"/>
  <c r="QVZ55" i="3"/>
  <c r="QUZ55" i="3"/>
  <c r="QVA55" i="3" s="1"/>
  <c r="QVB55" i="3" s="1"/>
  <c r="QVC55" i="3" s="1"/>
  <c r="QVD55" i="3" s="1"/>
  <c r="QVE55" i="3" s="1"/>
  <c r="QVF55" i="3" s="1"/>
  <c r="QVG55" i="3" s="1"/>
  <c r="QVH55" i="3" s="1"/>
  <c r="QVI55" i="3" s="1"/>
  <c r="QVJ55" i="3"/>
  <c r="QUJ55" i="3"/>
  <c r="QUK55" i="3" s="1"/>
  <c r="QUL55" i="3" s="1"/>
  <c r="QUM55" i="3" s="1"/>
  <c r="QUN55" i="3" s="1"/>
  <c r="QUO55" i="3" s="1"/>
  <c r="QUP55" i="3" s="1"/>
  <c r="QUQ55" i="3" s="1"/>
  <c r="QUR55" i="3" s="1"/>
  <c r="QUS55" i="3" s="1"/>
  <c r="QUT55" i="3"/>
  <c r="QTT55" i="3"/>
  <c r="QTU55" i="3" s="1"/>
  <c r="QTV55" i="3" s="1"/>
  <c r="QTW55" i="3" s="1"/>
  <c r="QTX55" i="3" s="1"/>
  <c r="QTY55" i="3" s="1"/>
  <c r="QTZ55" i="3" s="1"/>
  <c r="QUA55" i="3" s="1"/>
  <c r="QUB55" i="3" s="1"/>
  <c r="QUC55" i="3" s="1"/>
  <c r="QUD55" i="3"/>
  <c r="QTD55" i="3"/>
  <c r="QTE55" i="3" s="1"/>
  <c r="QTF55" i="3" s="1"/>
  <c r="QTG55" i="3" s="1"/>
  <c r="QTH55" i="3" s="1"/>
  <c r="QTI55" i="3" s="1"/>
  <c r="QTJ55" i="3" s="1"/>
  <c r="QTK55" i="3" s="1"/>
  <c r="QTL55" i="3" s="1"/>
  <c r="QTM55" i="3" s="1"/>
  <c r="QTN55" i="3"/>
  <c r="QSN55" i="3"/>
  <c r="QSO55" i="3" s="1"/>
  <c r="QSP55" i="3" s="1"/>
  <c r="QSQ55" i="3" s="1"/>
  <c r="QSR55" i="3" s="1"/>
  <c r="QSS55" i="3" s="1"/>
  <c r="QST55" i="3" s="1"/>
  <c r="QSU55" i="3" s="1"/>
  <c r="QSV55" i="3" s="1"/>
  <c r="QSW55" i="3" s="1"/>
  <c r="QSX55" i="3"/>
  <c r="QRX55" i="3"/>
  <c r="QRY55" i="3" s="1"/>
  <c r="QRZ55" i="3" s="1"/>
  <c r="QSA55" i="3" s="1"/>
  <c r="QSB55" i="3" s="1"/>
  <c r="QSC55" i="3" s="1"/>
  <c r="QSD55" i="3" s="1"/>
  <c r="QSE55" i="3" s="1"/>
  <c r="QSF55" i="3" s="1"/>
  <c r="QSG55" i="3" s="1"/>
  <c r="QSH55" i="3"/>
  <c r="QRH55" i="3"/>
  <c r="QRI55" i="3" s="1"/>
  <c r="QRJ55" i="3" s="1"/>
  <c r="QRK55" i="3" s="1"/>
  <c r="QRL55" i="3" s="1"/>
  <c r="QRM55" i="3" s="1"/>
  <c r="QRN55" i="3" s="1"/>
  <c r="QRO55" i="3" s="1"/>
  <c r="QRP55" i="3" s="1"/>
  <c r="QRQ55" i="3" s="1"/>
  <c r="QRR55" i="3"/>
  <c r="QQR55" i="3"/>
  <c r="QQS55" i="3" s="1"/>
  <c r="QQT55" i="3" s="1"/>
  <c r="QQU55" i="3" s="1"/>
  <c r="QQV55" i="3" s="1"/>
  <c r="QQW55" i="3" s="1"/>
  <c r="QQX55" i="3" s="1"/>
  <c r="QQY55" i="3" s="1"/>
  <c r="QQZ55" i="3" s="1"/>
  <c r="QRA55" i="3" s="1"/>
  <c r="QRB55" i="3"/>
  <c r="QQB55" i="3"/>
  <c r="QQC55" i="3" s="1"/>
  <c r="QQD55" i="3" s="1"/>
  <c r="QQE55" i="3" s="1"/>
  <c r="QQF55" i="3" s="1"/>
  <c r="QQG55" i="3" s="1"/>
  <c r="QQH55" i="3" s="1"/>
  <c r="QQI55" i="3" s="1"/>
  <c r="QQJ55" i="3" s="1"/>
  <c r="QQK55" i="3" s="1"/>
  <c r="QQL55" i="3"/>
  <c r="QPL55" i="3"/>
  <c r="QPM55" i="3" s="1"/>
  <c r="QPN55" i="3" s="1"/>
  <c r="QPO55" i="3" s="1"/>
  <c r="QPP55" i="3" s="1"/>
  <c r="QPQ55" i="3" s="1"/>
  <c r="QPR55" i="3" s="1"/>
  <c r="QPS55" i="3" s="1"/>
  <c r="QPT55" i="3" s="1"/>
  <c r="QPU55" i="3" s="1"/>
  <c r="QPV55" i="3"/>
  <c r="QOV55" i="3"/>
  <c r="QOW55" i="3" s="1"/>
  <c r="QOX55" i="3" s="1"/>
  <c r="QOY55" i="3" s="1"/>
  <c r="QOZ55" i="3" s="1"/>
  <c r="QPA55" i="3" s="1"/>
  <c r="QPB55" i="3" s="1"/>
  <c r="QPC55" i="3" s="1"/>
  <c r="QPD55" i="3" s="1"/>
  <c r="QPE55" i="3" s="1"/>
  <c r="QPF55" i="3"/>
  <c r="QOF55" i="3"/>
  <c r="QOG55" i="3" s="1"/>
  <c r="QOH55" i="3" s="1"/>
  <c r="QOI55" i="3" s="1"/>
  <c r="QOJ55" i="3" s="1"/>
  <c r="QOK55" i="3" s="1"/>
  <c r="QOL55" i="3" s="1"/>
  <c r="QOM55" i="3" s="1"/>
  <c r="QON55" i="3" s="1"/>
  <c r="QOO55" i="3" s="1"/>
  <c r="QOP55" i="3"/>
  <c r="QNP55" i="3"/>
  <c r="QNQ55" i="3" s="1"/>
  <c r="QNR55" i="3" s="1"/>
  <c r="QNS55" i="3" s="1"/>
  <c r="QNT55" i="3" s="1"/>
  <c r="QNU55" i="3" s="1"/>
  <c r="QNV55" i="3" s="1"/>
  <c r="QNW55" i="3" s="1"/>
  <c r="QNX55" i="3" s="1"/>
  <c r="QNY55" i="3" s="1"/>
  <c r="QNZ55" i="3"/>
  <c r="QMZ55" i="3"/>
  <c r="QNA55" i="3" s="1"/>
  <c r="QNB55" i="3" s="1"/>
  <c r="QNC55" i="3" s="1"/>
  <c r="QND55" i="3" s="1"/>
  <c r="QNE55" i="3" s="1"/>
  <c r="QNF55" i="3" s="1"/>
  <c r="QNG55" i="3" s="1"/>
  <c r="QNH55" i="3" s="1"/>
  <c r="QNI55" i="3" s="1"/>
  <c r="QNJ55" i="3"/>
  <c r="QMJ55" i="3"/>
  <c r="QMK55" i="3" s="1"/>
  <c r="QML55" i="3" s="1"/>
  <c r="QMM55" i="3" s="1"/>
  <c r="QMN55" i="3" s="1"/>
  <c r="QMO55" i="3" s="1"/>
  <c r="QMP55" i="3" s="1"/>
  <c r="QMQ55" i="3" s="1"/>
  <c r="QMR55" i="3" s="1"/>
  <c r="QMS55" i="3" s="1"/>
  <c r="QMT55" i="3"/>
  <c r="QLT55" i="3"/>
  <c r="QLU55" i="3" s="1"/>
  <c r="QLV55" i="3" s="1"/>
  <c r="QLW55" i="3" s="1"/>
  <c r="QLX55" i="3" s="1"/>
  <c r="QLY55" i="3" s="1"/>
  <c r="QLZ55" i="3" s="1"/>
  <c r="QMA55" i="3" s="1"/>
  <c r="QMB55" i="3" s="1"/>
  <c r="QMC55" i="3" s="1"/>
  <c r="QMD55" i="3"/>
  <c r="QLD55" i="3"/>
  <c r="QLE55" i="3" s="1"/>
  <c r="QLF55" i="3" s="1"/>
  <c r="QLG55" i="3" s="1"/>
  <c r="QLH55" i="3" s="1"/>
  <c r="QLI55" i="3" s="1"/>
  <c r="QLJ55" i="3" s="1"/>
  <c r="QLK55" i="3" s="1"/>
  <c r="QLL55" i="3" s="1"/>
  <c r="QLM55" i="3" s="1"/>
  <c r="QLN55" i="3"/>
  <c r="QKN55" i="3"/>
  <c r="QKO55" i="3" s="1"/>
  <c r="QKP55" i="3" s="1"/>
  <c r="QKQ55" i="3" s="1"/>
  <c r="QKR55" i="3" s="1"/>
  <c r="QKS55" i="3" s="1"/>
  <c r="QKT55" i="3" s="1"/>
  <c r="QKU55" i="3" s="1"/>
  <c r="QKV55" i="3" s="1"/>
  <c r="QKW55" i="3" s="1"/>
  <c r="QKX55" i="3"/>
  <c r="QJX55" i="3"/>
  <c r="QJY55" i="3" s="1"/>
  <c r="QJZ55" i="3" s="1"/>
  <c r="QKA55" i="3" s="1"/>
  <c r="QKB55" i="3" s="1"/>
  <c r="QKC55" i="3" s="1"/>
  <c r="QKD55" i="3" s="1"/>
  <c r="QKE55" i="3" s="1"/>
  <c r="QKF55" i="3" s="1"/>
  <c r="QKG55" i="3" s="1"/>
  <c r="QKH55" i="3"/>
  <c r="QJH55" i="3"/>
  <c r="QJI55" i="3" s="1"/>
  <c r="QJJ55" i="3" s="1"/>
  <c r="QJK55" i="3" s="1"/>
  <c r="QJL55" i="3" s="1"/>
  <c r="QJM55" i="3" s="1"/>
  <c r="QJN55" i="3" s="1"/>
  <c r="QJO55" i="3" s="1"/>
  <c r="QJP55" i="3" s="1"/>
  <c r="QJQ55" i="3" s="1"/>
  <c r="QJR55" i="3"/>
  <c r="QIR55" i="3"/>
  <c r="QIS55" i="3" s="1"/>
  <c r="QIT55" i="3" s="1"/>
  <c r="QIU55" i="3" s="1"/>
  <c r="QIV55" i="3" s="1"/>
  <c r="QIW55" i="3" s="1"/>
  <c r="QIX55" i="3" s="1"/>
  <c r="QIY55" i="3" s="1"/>
  <c r="QIZ55" i="3" s="1"/>
  <c r="QJA55" i="3" s="1"/>
  <c r="QJB55" i="3"/>
  <c r="QIB55" i="3"/>
  <c r="QIC55" i="3" s="1"/>
  <c r="QID55" i="3" s="1"/>
  <c r="QIE55" i="3" s="1"/>
  <c r="QIF55" i="3" s="1"/>
  <c r="QIG55" i="3" s="1"/>
  <c r="QIH55" i="3" s="1"/>
  <c r="QII55" i="3" s="1"/>
  <c r="QIJ55" i="3" s="1"/>
  <c r="QIK55" i="3" s="1"/>
  <c r="QIL55" i="3"/>
  <c r="QHL55" i="3"/>
  <c r="QHM55" i="3" s="1"/>
  <c r="QHN55" i="3" s="1"/>
  <c r="QHO55" i="3" s="1"/>
  <c r="QHP55" i="3" s="1"/>
  <c r="QHQ55" i="3" s="1"/>
  <c r="QHR55" i="3" s="1"/>
  <c r="QHS55" i="3" s="1"/>
  <c r="QHT55" i="3" s="1"/>
  <c r="QHU55" i="3" s="1"/>
  <c r="QHV55" i="3"/>
  <c r="QGV55" i="3"/>
  <c r="QGW55" i="3" s="1"/>
  <c r="QGX55" i="3" s="1"/>
  <c r="QGY55" i="3" s="1"/>
  <c r="QGZ55" i="3" s="1"/>
  <c r="QHA55" i="3" s="1"/>
  <c r="QHB55" i="3" s="1"/>
  <c r="QHC55" i="3" s="1"/>
  <c r="QHD55" i="3" s="1"/>
  <c r="QHE55" i="3" s="1"/>
  <c r="QHF55" i="3"/>
  <c r="QGF55" i="3"/>
  <c r="QGG55" i="3" s="1"/>
  <c r="QGH55" i="3" s="1"/>
  <c r="QGI55" i="3" s="1"/>
  <c r="QGJ55" i="3" s="1"/>
  <c r="QGK55" i="3" s="1"/>
  <c r="QGL55" i="3" s="1"/>
  <c r="QGM55" i="3" s="1"/>
  <c r="QGN55" i="3" s="1"/>
  <c r="QGO55" i="3" s="1"/>
  <c r="QGP55" i="3"/>
  <c r="QFP55" i="3"/>
  <c r="QFQ55" i="3" s="1"/>
  <c r="QFR55" i="3" s="1"/>
  <c r="QFS55" i="3" s="1"/>
  <c r="QFT55" i="3" s="1"/>
  <c r="QFU55" i="3" s="1"/>
  <c r="QFV55" i="3" s="1"/>
  <c r="QFW55" i="3" s="1"/>
  <c r="QFX55" i="3" s="1"/>
  <c r="QFY55" i="3" s="1"/>
  <c r="QFZ55" i="3"/>
  <c r="QEZ55" i="3"/>
  <c r="QFA55" i="3" s="1"/>
  <c r="QFB55" i="3" s="1"/>
  <c r="QFC55" i="3" s="1"/>
  <c r="QFD55" i="3" s="1"/>
  <c r="QFE55" i="3" s="1"/>
  <c r="QFF55" i="3" s="1"/>
  <c r="QFG55" i="3" s="1"/>
  <c r="QFH55" i="3" s="1"/>
  <c r="QFI55" i="3" s="1"/>
  <c r="QFJ55" i="3"/>
  <c r="QEJ55" i="3"/>
  <c r="QEK55" i="3" s="1"/>
  <c r="QEL55" i="3" s="1"/>
  <c r="QEM55" i="3" s="1"/>
  <c r="QEN55" i="3" s="1"/>
  <c r="QEO55" i="3" s="1"/>
  <c r="QEP55" i="3" s="1"/>
  <c r="QEQ55" i="3" s="1"/>
  <c r="QER55" i="3" s="1"/>
  <c r="QES55" i="3" s="1"/>
  <c r="QET55" i="3"/>
  <c r="QDT55" i="3"/>
  <c r="QDU55" i="3" s="1"/>
  <c r="QDV55" i="3" s="1"/>
  <c r="QDW55" i="3" s="1"/>
  <c r="QDX55" i="3" s="1"/>
  <c r="QDY55" i="3" s="1"/>
  <c r="QDZ55" i="3" s="1"/>
  <c r="QEA55" i="3" s="1"/>
  <c r="QEB55" i="3" s="1"/>
  <c r="QEC55" i="3" s="1"/>
  <c r="QED55" i="3"/>
  <c r="QDD55" i="3"/>
  <c r="QDE55" i="3" s="1"/>
  <c r="QDF55" i="3" s="1"/>
  <c r="QDG55" i="3" s="1"/>
  <c r="QDH55" i="3" s="1"/>
  <c r="QDI55" i="3" s="1"/>
  <c r="QDJ55" i="3" s="1"/>
  <c r="QDK55" i="3" s="1"/>
  <c r="QDL55" i="3" s="1"/>
  <c r="QDM55" i="3" s="1"/>
  <c r="QDN55" i="3"/>
  <c r="QCN55" i="3"/>
  <c r="QCO55" i="3" s="1"/>
  <c r="QCP55" i="3" s="1"/>
  <c r="QCQ55" i="3" s="1"/>
  <c r="QCR55" i="3" s="1"/>
  <c r="QCS55" i="3" s="1"/>
  <c r="QCT55" i="3" s="1"/>
  <c r="QCU55" i="3" s="1"/>
  <c r="QCV55" i="3" s="1"/>
  <c r="QCW55" i="3" s="1"/>
  <c r="QCX55" i="3"/>
  <c r="QBX55" i="3"/>
  <c r="QBY55" i="3" s="1"/>
  <c r="QBZ55" i="3" s="1"/>
  <c r="QCA55" i="3" s="1"/>
  <c r="QCB55" i="3" s="1"/>
  <c r="QCC55" i="3" s="1"/>
  <c r="QCD55" i="3" s="1"/>
  <c r="QCE55" i="3" s="1"/>
  <c r="QCF55" i="3" s="1"/>
  <c r="QCG55" i="3" s="1"/>
  <c r="QCH55" i="3"/>
  <c r="QBH55" i="3"/>
  <c r="QBI55" i="3" s="1"/>
  <c r="QBJ55" i="3" s="1"/>
  <c r="QBK55" i="3" s="1"/>
  <c r="QBL55" i="3" s="1"/>
  <c r="QBM55" i="3" s="1"/>
  <c r="QBN55" i="3" s="1"/>
  <c r="QBO55" i="3" s="1"/>
  <c r="QBP55" i="3" s="1"/>
  <c r="QBQ55" i="3" s="1"/>
  <c r="QBR55" i="3"/>
  <c r="QAR55" i="3"/>
  <c r="QAS55" i="3" s="1"/>
  <c r="QAT55" i="3" s="1"/>
  <c r="QAU55" i="3" s="1"/>
  <c r="QAV55" i="3" s="1"/>
  <c r="QAW55" i="3" s="1"/>
  <c r="QAX55" i="3" s="1"/>
  <c r="QAY55" i="3" s="1"/>
  <c r="QAZ55" i="3" s="1"/>
  <c r="QBA55" i="3" s="1"/>
  <c r="QBB55" i="3"/>
  <c r="QAB55" i="3"/>
  <c r="QAC55" i="3" s="1"/>
  <c r="QAD55" i="3" s="1"/>
  <c r="QAE55" i="3" s="1"/>
  <c r="QAF55" i="3" s="1"/>
  <c r="QAG55" i="3" s="1"/>
  <c r="QAH55" i="3" s="1"/>
  <c r="QAI55" i="3" s="1"/>
  <c r="QAJ55" i="3" s="1"/>
  <c r="QAK55" i="3" s="1"/>
  <c r="QAL55" i="3"/>
  <c r="PZL55" i="3"/>
  <c r="PZM55" i="3" s="1"/>
  <c r="PZN55" i="3" s="1"/>
  <c r="PZO55" i="3" s="1"/>
  <c r="PZP55" i="3" s="1"/>
  <c r="PZQ55" i="3" s="1"/>
  <c r="PZR55" i="3" s="1"/>
  <c r="PZS55" i="3" s="1"/>
  <c r="PZT55" i="3" s="1"/>
  <c r="PZU55" i="3" s="1"/>
  <c r="PZV55" i="3"/>
  <c r="PYV55" i="3"/>
  <c r="PYW55" i="3" s="1"/>
  <c r="PYX55" i="3" s="1"/>
  <c r="PYY55" i="3" s="1"/>
  <c r="PYZ55" i="3" s="1"/>
  <c r="PZA55" i="3" s="1"/>
  <c r="PZB55" i="3" s="1"/>
  <c r="PZC55" i="3" s="1"/>
  <c r="PZD55" i="3" s="1"/>
  <c r="PZE55" i="3" s="1"/>
  <c r="PZF55" i="3"/>
  <c r="PYF55" i="3"/>
  <c r="PYG55" i="3" s="1"/>
  <c r="PYH55" i="3" s="1"/>
  <c r="PYI55" i="3" s="1"/>
  <c r="PYJ55" i="3" s="1"/>
  <c r="PYK55" i="3" s="1"/>
  <c r="PYL55" i="3" s="1"/>
  <c r="PYM55" i="3" s="1"/>
  <c r="PYN55" i="3" s="1"/>
  <c r="PYO55" i="3" s="1"/>
  <c r="PYP55" i="3"/>
  <c r="PXP55" i="3"/>
  <c r="PXQ55" i="3" s="1"/>
  <c r="PXR55" i="3" s="1"/>
  <c r="PXS55" i="3" s="1"/>
  <c r="PXT55" i="3" s="1"/>
  <c r="PXU55" i="3" s="1"/>
  <c r="PXV55" i="3" s="1"/>
  <c r="PXW55" i="3" s="1"/>
  <c r="PXX55" i="3" s="1"/>
  <c r="PXY55" i="3" s="1"/>
  <c r="PXZ55" i="3"/>
  <c r="PWZ55" i="3"/>
  <c r="PXA55" i="3" s="1"/>
  <c r="PXB55" i="3" s="1"/>
  <c r="PXC55" i="3" s="1"/>
  <c r="PXD55" i="3" s="1"/>
  <c r="PXE55" i="3" s="1"/>
  <c r="PXF55" i="3" s="1"/>
  <c r="PXG55" i="3" s="1"/>
  <c r="PXH55" i="3" s="1"/>
  <c r="PXI55" i="3" s="1"/>
  <c r="PXJ55" i="3"/>
  <c r="PWJ55" i="3"/>
  <c r="PWK55" i="3" s="1"/>
  <c r="PWL55" i="3" s="1"/>
  <c r="PWM55" i="3" s="1"/>
  <c r="PWN55" i="3" s="1"/>
  <c r="PWO55" i="3" s="1"/>
  <c r="PWP55" i="3" s="1"/>
  <c r="PWQ55" i="3" s="1"/>
  <c r="PWR55" i="3" s="1"/>
  <c r="PWS55" i="3" s="1"/>
  <c r="PWT55" i="3"/>
  <c r="PVT55" i="3"/>
  <c r="PVU55" i="3" s="1"/>
  <c r="PVV55" i="3" s="1"/>
  <c r="PVW55" i="3" s="1"/>
  <c r="PVX55" i="3" s="1"/>
  <c r="PVY55" i="3" s="1"/>
  <c r="PVZ55" i="3" s="1"/>
  <c r="PWA55" i="3" s="1"/>
  <c r="PWB55" i="3" s="1"/>
  <c r="PWC55" i="3" s="1"/>
  <c r="PWD55" i="3"/>
  <c r="PVD55" i="3"/>
  <c r="PVE55" i="3" s="1"/>
  <c r="PVF55" i="3" s="1"/>
  <c r="PVG55" i="3" s="1"/>
  <c r="PVH55" i="3" s="1"/>
  <c r="PVI55" i="3" s="1"/>
  <c r="PVJ55" i="3" s="1"/>
  <c r="PVK55" i="3" s="1"/>
  <c r="PVL55" i="3" s="1"/>
  <c r="PVM55" i="3" s="1"/>
  <c r="PVN55" i="3"/>
  <c r="PUN55" i="3"/>
  <c r="PUO55" i="3" s="1"/>
  <c r="PUP55" i="3" s="1"/>
  <c r="PUQ55" i="3" s="1"/>
  <c r="PUR55" i="3" s="1"/>
  <c r="PUS55" i="3" s="1"/>
  <c r="PUT55" i="3" s="1"/>
  <c r="PUU55" i="3" s="1"/>
  <c r="PUV55" i="3" s="1"/>
  <c r="PUW55" i="3" s="1"/>
  <c r="PUX55" i="3"/>
  <c r="PTX55" i="3"/>
  <c r="PTY55" i="3" s="1"/>
  <c r="PTZ55" i="3" s="1"/>
  <c r="PUA55" i="3" s="1"/>
  <c r="PUB55" i="3" s="1"/>
  <c r="PUC55" i="3" s="1"/>
  <c r="PUD55" i="3" s="1"/>
  <c r="PUE55" i="3" s="1"/>
  <c r="PUF55" i="3" s="1"/>
  <c r="PUG55" i="3" s="1"/>
  <c r="PUH55" i="3"/>
  <c r="PTH55" i="3"/>
  <c r="PTI55" i="3" s="1"/>
  <c r="PTJ55" i="3" s="1"/>
  <c r="PTK55" i="3" s="1"/>
  <c r="PTL55" i="3" s="1"/>
  <c r="PTM55" i="3" s="1"/>
  <c r="PTN55" i="3" s="1"/>
  <c r="PTO55" i="3" s="1"/>
  <c r="PTP55" i="3" s="1"/>
  <c r="PTQ55" i="3" s="1"/>
  <c r="PTR55" i="3"/>
  <c r="PSR55" i="3"/>
  <c r="PSS55" i="3" s="1"/>
  <c r="PST55" i="3" s="1"/>
  <c r="PSU55" i="3" s="1"/>
  <c r="PSV55" i="3" s="1"/>
  <c r="PSW55" i="3" s="1"/>
  <c r="PSX55" i="3" s="1"/>
  <c r="PSY55" i="3" s="1"/>
  <c r="PSZ55" i="3" s="1"/>
  <c r="PTA55" i="3" s="1"/>
  <c r="PTB55" i="3"/>
  <c r="PSB55" i="3"/>
  <c r="PSC55" i="3" s="1"/>
  <c r="PSD55" i="3" s="1"/>
  <c r="PSE55" i="3" s="1"/>
  <c r="PSF55" i="3" s="1"/>
  <c r="PSG55" i="3" s="1"/>
  <c r="PSH55" i="3" s="1"/>
  <c r="PSI55" i="3" s="1"/>
  <c r="PSJ55" i="3" s="1"/>
  <c r="PSK55" i="3" s="1"/>
  <c r="PSL55" i="3"/>
  <c r="PRL55" i="3"/>
  <c r="PRM55" i="3" s="1"/>
  <c r="PRN55" i="3" s="1"/>
  <c r="PRO55" i="3" s="1"/>
  <c r="PRP55" i="3" s="1"/>
  <c r="PRQ55" i="3" s="1"/>
  <c r="PRR55" i="3" s="1"/>
  <c r="PRS55" i="3" s="1"/>
  <c r="PRT55" i="3" s="1"/>
  <c r="PRU55" i="3" s="1"/>
  <c r="PRV55" i="3"/>
  <c r="PQV55" i="3"/>
  <c r="PQW55" i="3" s="1"/>
  <c r="PQX55" i="3" s="1"/>
  <c r="PQY55" i="3" s="1"/>
  <c r="PQZ55" i="3" s="1"/>
  <c r="PRA55" i="3" s="1"/>
  <c r="PRB55" i="3" s="1"/>
  <c r="PRC55" i="3" s="1"/>
  <c r="PRD55" i="3" s="1"/>
  <c r="PRE55" i="3" s="1"/>
  <c r="PRF55" i="3"/>
  <c r="PQF55" i="3"/>
  <c r="PQG55" i="3" s="1"/>
  <c r="PQH55" i="3" s="1"/>
  <c r="PQI55" i="3" s="1"/>
  <c r="PQJ55" i="3" s="1"/>
  <c r="PQK55" i="3" s="1"/>
  <c r="PQL55" i="3" s="1"/>
  <c r="PQM55" i="3" s="1"/>
  <c r="PQN55" i="3" s="1"/>
  <c r="PQO55" i="3" s="1"/>
  <c r="PQP55" i="3"/>
  <c r="PPP55" i="3"/>
  <c r="PPQ55" i="3" s="1"/>
  <c r="PPR55" i="3" s="1"/>
  <c r="PPS55" i="3" s="1"/>
  <c r="PPT55" i="3" s="1"/>
  <c r="PPU55" i="3" s="1"/>
  <c r="PPV55" i="3" s="1"/>
  <c r="PPW55" i="3" s="1"/>
  <c r="PPX55" i="3" s="1"/>
  <c r="PPY55" i="3" s="1"/>
  <c r="PPZ55" i="3"/>
  <c r="POZ55" i="3"/>
  <c r="PPA55" i="3" s="1"/>
  <c r="PPB55" i="3" s="1"/>
  <c r="PPC55" i="3" s="1"/>
  <c r="PPD55" i="3" s="1"/>
  <c r="PPE55" i="3" s="1"/>
  <c r="PPF55" i="3" s="1"/>
  <c r="PPG55" i="3" s="1"/>
  <c r="PPH55" i="3" s="1"/>
  <c r="PPI55" i="3" s="1"/>
  <c r="PPJ55" i="3"/>
  <c r="POJ55" i="3"/>
  <c r="POK55" i="3" s="1"/>
  <c r="POL55" i="3" s="1"/>
  <c r="POM55" i="3" s="1"/>
  <c r="PON55" i="3" s="1"/>
  <c r="POO55" i="3" s="1"/>
  <c r="POP55" i="3" s="1"/>
  <c r="POQ55" i="3" s="1"/>
  <c r="POR55" i="3" s="1"/>
  <c r="POS55" i="3" s="1"/>
  <c r="POT55" i="3"/>
  <c r="PNT55" i="3"/>
  <c r="PNU55" i="3" s="1"/>
  <c r="PNV55" i="3" s="1"/>
  <c r="PNW55" i="3" s="1"/>
  <c r="PNX55" i="3" s="1"/>
  <c r="PNY55" i="3" s="1"/>
  <c r="PNZ55" i="3" s="1"/>
  <c r="POA55" i="3" s="1"/>
  <c r="POB55" i="3" s="1"/>
  <c r="POC55" i="3" s="1"/>
  <c r="POD55" i="3"/>
  <c r="PND55" i="3"/>
  <c r="PNE55" i="3" s="1"/>
  <c r="PNF55" i="3" s="1"/>
  <c r="PNG55" i="3" s="1"/>
  <c r="PNH55" i="3" s="1"/>
  <c r="PNI55" i="3" s="1"/>
  <c r="PNJ55" i="3" s="1"/>
  <c r="PNK55" i="3" s="1"/>
  <c r="PNL55" i="3" s="1"/>
  <c r="PNM55" i="3" s="1"/>
  <c r="PNN55" i="3"/>
  <c r="PMN55" i="3"/>
  <c r="PMO55" i="3" s="1"/>
  <c r="PMP55" i="3" s="1"/>
  <c r="PMQ55" i="3" s="1"/>
  <c r="PMR55" i="3" s="1"/>
  <c r="PMS55" i="3" s="1"/>
  <c r="PMT55" i="3" s="1"/>
  <c r="PMU55" i="3" s="1"/>
  <c r="PMV55" i="3" s="1"/>
  <c r="PMW55" i="3" s="1"/>
  <c r="PMX55" i="3"/>
  <c r="PLX55" i="3"/>
  <c r="PLY55" i="3" s="1"/>
  <c r="PLZ55" i="3" s="1"/>
  <c r="PMA55" i="3" s="1"/>
  <c r="PMB55" i="3" s="1"/>
  <c r="PMC55" i="3" s="1"/>
  <c r="PMD55" i="3" s="1"/>
  <c r="PME55" i="3" s="1"/>
  <c r="PMF55" i="3" s="1"/>
  <c r="PMG55" i="3" s="1"/>
  <c r="PMH55" i="3"/>
  <c r="PLH55" i="3"/>
  <c r="PLI55" i="3" s="1"/>
  <c r="PLJ55" i="3" s="1"/>
  <c r="PLK55" i="3" s="1"/>
  <c r="PLL55" i="3" s="1"/>
  <c r="PLM55" i="3" s="1"/>
  <c r="PLN55" i="3" s="1"/>
  <c r="PLO55" i="3" s="1"/>
  <c r="PLP55" i="3" s="1"/>
  <c r="PLQ55" i="3" s="1"/>
  <c r="PLR55" i="3"/>
  <c r="PKR55" i="3"/>
  <c r="PKS55" i="3" s="1"/>
  <c r="PKT55" i="3" s="1"/>
  <c r="PKU55" i="3" s="1"/>
  <c r="PKV55" i="3" s="1"/>
  <c r="PKW55" i="3" s="1"/>
  <c r="PKX55" i="3" s="1"/>
  <c r="PKY55" i="3" s="1"/>
  <c r="PKZ55" i="3" s="1"/>
  <c r="PLA55" i="3" s="1"/>
  <c r="PLB55" i="3"/>
  <c r="PKB55" i="3"/>
  <c r="PKC55" i="3" s="1"/>
  <c r="PKD55" i="3" s="1"/>
  <c r="PKE55" i="3" s="1"/>
  <c r="PKF55" i="3" s="1"/>
  <c r="PKG55" i="3" s="1"/>
  <c r="PKH55" i="3" s="1"/>
  <c r="PKI55" i="3" s="1"/>
  <c r="PKJ55" i="3" s="1"/>
  <c r="PKK55" i="3" s="1"/>
  <c r="PKL55" i="3"/>
  <c r="PJL55" i="3"/>
  <c r="PJM55" i="3" s="1"/>
  <c r="PJN55" i="3" s="1"/>
  <c r="PJO55" i="3" s="1"/>
  <c r="PJP55" i="3" s="1"/>
  <c r="PJQ55" i="3" s="1"/>
  <c r="PJR55" i="3" s="1"/>
  <c r="PJS55" i="3" s="1"/>
  <c r="PJT55" i="3" s="1"/>
  <c r="PJU55" i="3" s="1"/>
  <c r="PJV55" i="3"/>
  <c r="PIV55" i="3"/>
  <c r="PIW55" i="3" s="1"/>
  <c r="PIX55" i="3" s="1"/>
  <c r="PIY55" i="3" s="1"/>
  <c r="PIZ55" i="3" s="1"/>
  <c r="PJA55" i="3" s="1"/>
  <c r="PJB55" i="3" s="1"/>
  <c r="PJC55" i="3" s="1"/>
  <c r="PJD55" i="3" s="1"/>
  <c r="PJE55" i="3" s="1"/>
  <c r="PJF55" i="3"/>
  <c r="PIF55" i="3"/>
  <c r="PIG55" i="3" s="1"/>
  <c r="PIH55" i="3" s="1"/>
  <c r="PII55" i="3" s="1"/>
  <c r="PIJ55" i="3" s="1"/>
  <c r="PIK55" i="3" s="1"/>
  <c r="PIL55" i="3" s="1"/>
  <c r="PIM55" i="3" s="1"/>
  <c r="PIN55" i="3" s="1"/>
  <c r="PIO55" i="3" s="1"/>
  <c r="PIP55" i="3"/>
  <c r="PHP55" i="3"/>
  <c r="PHQ55" i="3" s="1"/>
  <c r="PHR55" i="3" s="1"/>
  <c r="PHS55" i="3" s="1"/>
  <c r="PHT55" i="3" s="1"/>
  <c r="PHU55" i="3" s="1"/>
  <c r="PHV55" i="3" s="1"/>
  <c r="PHW55" i="3" s="1"/>
  <c r="PHX55" i="3" s="1"/>
  <c r="PHY55" i="3" s="1"/>
  <c r="PHZ55" i="3"/>
  <c r="PGZ55" i="3"/>
  <c r="PHA55" i="3" s="1"/>
  <c r="PHB55" i="3" s="1"/>
  <c r="PHC55" i="3" s="1"/>
  <c r="PHD55" i="3" s="1"/>
  <c r="PHE55" i="3" s="1"/>
  <c r="PHF55" i="3" s="1"/>
  <c r="PHG55" i="3" s="1"/>
  <c r="PHH55" i="3" s="1"/>
  <c r="PHI55" i="3" s="1"/>
  <c r="PHJ55" i="3"/>
  <c r="PGJ55" i="3"/>
  <c r="PGK55" i="3" s="1"/>
  <c r="PGL55" i="3" s="1"/>
  <c r="PGM55" i="3" s="1"/>
  <c r="PGN55" i="3" s="1"/>
  <c r="PGO55" i="3" s="1"/>
  <c r="PGP55" i="3" s="1"/>
  <c r="PGQ55" i="3" s="1"/>
  <c r="PGR55" i="3" s="1"/>
  <c r="PGS55" i="3" s="1"/>
  <c r="PGT55" i="3"/>
  <c r="PFT55" i="3"/>
  <c r="PFU55" i="3" s="1"/>
  <c r="PFV55" i="3" s="1"/>
  <c r="PFW55" i="3" s="1"/>
  <c r="PFX55" i="3" s="1"/>
  <c r="PFY55" i="3" s="1"/>
  <c r="PFZ55" i="3" s="1"/>
  <c r="PGA55" i="3" s="1"/>
  <c r="PGB55" i="3" s="1"/>
  <c r="PGC55" i="3" s="1"/>
  <c r="PGD55" i="3"/>
  <c r="PFD55" i="3"/>
  <c r="PFE55" i="3" s="1"/>
  <c r="PFF55" i="3" s="1"/>
  <c r="PFG55" i="3" s="1"/>
  <c r="PFH55" i="3" s="1"/>
  <c r="PFI55" i="3" s="1"/>
  <c r="PFJ55" i="3" s="1"/>
  <c r="PFK55" i="3" s="1"/>
  <c r="PFL55" i="3" s="1"/>
  <c r="PFM55" i="3" s="1"/>
  <c r="PFN55" i="3"/>
  <c r="PEN55" i="3"/>
  <c r="PEO55" i="3" s="1"/>
  <c r="PEP55" i="3" s="1"/>
  <c r="PEQ55" i="3" s="1"/>
  <c r="PER55" i="3" s="1"/>
  <c r="PES55" i="3" s="1"/>
  <c r="PET55" i="3" s="1"/>
  <c r="PEU55" i="3" s="1"/>
  <c r="PEV55" i="3" s="1"/>
  <c r="PEW55" i="3" s="1"/>
  <c r="PEX55" i="3"/>
  <c r="PDX55" i="3"/>
  <c r="PDY55" i="3" s="1"/>
  <c r="PDZ55" i="3" s="1"/>
  <c r="PEA55" i="3" s="1"/>
  <c r="PEB55" i="3" s="1"/>
  <c r="PEC55" i="3" s="1"/>
  <c r="PED55" i="3" s="1"/>
  <c r="PEE55" i="3" s="1"/>
  <c r="PEF55" i="3" s="1"/>
  <c r="PEG55" i="3" s="1"/>
  <c r="PEH55" i="3"/>
  <c r="PDH55" i="3"/>
  <c r="PDI55" i="3" s="1"/>
  <c r="PDJ55" i="3" s="1"/>
  <c r="PDK55" i="3" s="1"/>
  <c r="PDL55" i="3" s="1"/>
  <c r="PDM55" i="3" s="1"/>
  <c r="PDN55" i="3" s="1"/>
  <c r="PDO55" i="3" s="1"/>
  <c r="PDP55" i="3" s="1"/>
  <c r="PDQ55" i="3" s="1"/>
  <c r="PDR55" i="3"/>
  <c r="PCR55" i="3"/>
  <c r="PCS55" i="3" s="1"/>
  <c r="PCT55" i="3" s="1"/>
  <c r="PCU55" i="3" s="1"/>
  <c r="PCV55" i="3" s="1"/>
  <c r="PCW55" i="3" s="1"/>
  <c r="PCX55" i="3" s="1"/>
  <c r="PCY55" i="3" s="1"/>
  <c r="PCZ55" i="3" s="1"/>
  <c r="PDA55" i="3" s="1"/>
  <c r="PDB55" i="3"/>
  <c r="PCB55" i="3"/>
  <c r="PCC55" i="3" s="1"/>
  <c r="PCD55" i="3" s="1"/>
  <c r="PCE55" i="3" s="1"/>
  <c r="PCF55" i="3" s="1"/>
  <c r="PCG55" i="3" s="1"/>
  <c r="PCH55" i="3" s="1"/>
  <c r="PCI55" i="3" s="1"/>
  <c r="PCJ55" i="3" s="1"/>
  <c r="PCK55" i="3" s="1"/>
  <c r="PCL55" i="3"/>
  <c r="PBL55" i="3"/>
  <c r="PBM55" i="3" s="1"/>
  <c r="PBN55" i="3" s="1"/>
  <c r="PBO55" i="3" s="1"/>
  <c r="PBP55" i="3" s="1"/>
  <c r="PBQ55" i="3" s="1"/>
  <c r="PBR55" i="3" s="1"/>
  <c r="PBS55" i="3" s="1"/>
  <c r="PBT55" i="3" s="1"/>
  <c r="PBU55" i="3" s="1"/>
  <c r="PBV55" i="3"/>
  <c r="PAV55" i="3"/>
  <c r="PAW55" i="3" s="1"/>
  <c r="PAX55" i="3" s="1"/>
  <c r="PAY55" i="3" s="1"/>
  <c r="PAZ55" i="3" s="1"/>
  <c r="PBA55" i="3" s="1"/>
  <c r="PBB55" i="3" s="1"/>
  <c r="PBC55" i="3" s="1"/>
  <c r="PBD55" i="3" s="1"/>
  <c r="PBE55" i="3" s="1"/>
  <c r="PBF55" i="3"/>
  <c r="PAF55" i="3"/>
  <c r="PAG55" i="3" s="1"/>
  <c r="PAH55" i="3" s="1"/>
  <c r="PAI55" i="3" s="1"/>
  <c r="PAJ55" i="3" s="1"/>
  <c r="PAK55" i="3" s="1"/>
  <c r="PAL55" i="3" s="1"/>
  <c r="PAM55" i="3" s="1"/>
  <c r="PAN55" i="3" s="1"/>
  <c r="PAO55" i="3" s="1"/>
  <c r="PAP55" i="3"/>
  <c r="OZP55" i="3"/>
  <c r="OZQ55" i="3" s="1"/>
  <c r="OZR55" i="3" s="1"/>
  <c r="OZS55" i="3" s="1"/>
  <c r="OZT55" i="3" s="1"/>
  <c r="OZU55" i="3" s="1"/>
  <c r="OZV55" i="3" s="1"/>
  <c r="OZW55" i="3" s="1"/>
  <c r="OZX55" i="3" s="1"/>
  <c r="OZY55" i="3" s="1"/>
  <c r="OZZ55" i="3"/>
  <c r="OYZ55" i="3"/>
  <c r="OZA55" i="3" s="1"/>
  <c r="OZB55" i="3" s="1"/>
  <c r="OZC55" i="3" s="1"/>
  <c r="OZD55" i="3" s="1"/>
  <c r="OZE55" i="3" s="1"/>
  <c r="OZF55" i="3" s="1"/>
  <c r="OZG55" i="3" s="1"/>
  <c r="OZH55" i="3" s="1"/>
  <c r="OZI55" i="3" s="1"/>
  <c r="OZJ55" i="3"/>
  <c r="OYJ55" i="3"/>
  <c r="OYK55" i="3" s="1"/>
  <c r="OYL55" i="3" s="1"/>
  <c r="OYM55" i="3" s="1"/>
  <c r="OYN55" i="3" s="1"/>
  <c r="OYO55" i="3" s="1"/>
  <c r="OYP55" i="3" s="1"/>
  <c r="OYQ55" i="3" s="1"/>
  <c r="OYR55" i="3" s="1"/>
  <c r="OYS55" i="3" s="1"/>
  <c r="OYT55" i="3"/>
  <c r="OXT55" i="3"/>
  <c r="OXU55" i="3" s="1"/>
  <c r="OXV55" i="3" s="1"/>
  <c r="OXW55" i="3" s="1"/>
  <c r="OXX55" i="3" s="1"/>
  <c r="OXY55" i="3" s="1"/>
  <c r="OXZ55" i="3" s="1"/>
  <c r="OYA55" i="3" s="1"/>
  <c r="OYB55" i="3" s="1"/>
  <c r="OYC55" i="3" s="1"/>
  <c r="OYD55" i="3"/>
  <c r="OXD55" i="3"/>
  <c r="OXE55" i="3" s="1"/>
  <c r="OXF55" i="3" s="1"/>
  <c r="OXG55" i="3" s="1"/>
  <c r="OXH55" i="3" s="1"/>
  <c r="OXI55" i="3" s="1"/>
  <c r="OXJ55" i="3" s="1"/>
  <c r="OXK55" i="3" s="1"/>
  <c r="OXL55" i="3" s="1"/>
  <c r="OXM55" i="3" s="1"/>
  <c r="OXN55" i="3"/>
  <c r="OWN55" i="3"/>
  <c r="OWO55" i="3" s="1"/>
  <c r="OWP55" i="3" s="1"/>
  <c r="OWQ55" i="3" s="1"/>
  <c r="OWR55" i="3" s="1"/>
  <c r="OWS55" i="3" s="1"/>
  <c r="OWT55" i="3" s="1"/>
  <c r="OWU55" i="3" s="1"/>
  <c r="OWV55" i="3" s="1"/>
  <c r="OWW55" i="3" s="1"/>
  <c r="OWX55" i="3"/>
  <c r="OVX55" i="3"/>
  <c r="OVY55" i="3" s="1"/>
  <c r="OVZ55" i="3" s="1"/>
  <c r="OWA55" i="3" s="1"/>
  <c r="OWB55" i="3" s="1"/>
  <c r="OWC55" i="3" s="1"/>
  <c r="OWD55" i="3" s="1"/>
  <c r="OWE55" i="3" s="1"/>
  <c r="OWF55" i="3" s="1"/>
  <c r="OWG55" i="3" s="1"/>
  <c r="OWH55" i="3"/>
  <c r="OVH55" i="3"/>
  <c r="OVI55" i="3" s="1"/>
  <c r="OVJ55" i="3" s="1"/>
  <c r="OVK55" i="3" s="1"/>
  <c r="OVL55" i="3" s="1"/>
  <c r="OVM55" i="3" s="1"/>
  <c r="OVN55" i="3" s="1"/>
  <c r="OVO55" i="3" s="1"/>
  <c r="OVP55" i="3" s="1"/>
  <c r="OVQ55" i="3" s="1"/>
  <c r="OVR55" i="3"/>
  <c r="OUR55" i="3"/>
  <c r="OUS55" i="3" s="1"/>
  <c r="OUT55" i="3" s="1"/>
  <c r="OUU55" i="3" s="1"/>
  <c r="OUV55" i="3" s="1"/>
  <c r="OUW55" i="3" s="1"/>
  <c r="OUX55" i="3" s="1"/>
  <c r="OUY55" i="3" s="1"/>
  <c r="OUZ55" i="3" s="1"/>
  <c r="OVA55" i="3" s="1"/>
  <c r="OVB55" i="3"/>
  <c r="OUB55" i="3"/>
  <c r="OUC55" i="3" s="1"/>
  <c r="OUD55" i="3" s="1"/>
  <c r="OUE55" i="3" s="1"/>
  <c r="OUF55" i="3" s="1"/>
  <c r="OUG55" i="3" s="1"/>
  <c r="OUH55" i="3" s="1"/>
  <c r="OUI55" i="3" s="1"/>
  <c r="OUJ55" i="3" s="1"/>
  <c r="OUK55" i="3" s="1"/>
  <c r="OUL55" i="3"/>
  <c r="OTL55" i="3"/>
  <c r="OTM55" i="3" s="1"/>
  <c r="OTN55" i="3" s="1"/>
  <c r="OTO55" i="3" s="1"/>
  <c r="OTP55" i="3" s="1"/>
  <c r="OTQ55" i="3" s="1"/>
  <c r="OTR55" i="3" s="1"/>
  <c r="OTS55" i="3" s="1"/>
  <c r="OTT55" i="3" s="1"/>
  <c r="OTU55" i="3" s="1"/>
  <c r="OTV55" i="3"/>
  <c r="OSV55" i="3"/>
  <c r="OSW55" i="3" s="1"/>
  <c r="OSX55" i="3" s="1"/>
  <c r="OSY55" i="3" s="1"/>
  <c r="OSZ55" i="3" s="1"/>
  <c r="OTA55" i="3" s="1"/>
  <c r="OTB55" i="3" s="1"/>
  <c r="OTC55" i="3" s="1"/>
  <c r="OTD55" i="3" s="1"/>
  <c r="OTE55" i="3" s="1"/>
  <c r="OTF55" i="3"/>
  <c r="OSF55" i="3"/>
  <c r="OSG55" i="3" s="1"/>
  <c r="OSH55" i="3" s="1"/>
  <c r="OSI55" i="3" s="1"/>
  <c r="OSJ55" i="3" s="1"/>
  <c r="OSK55" i="3" s="1"/>
  <c r="OSL55" i="3" s="1"/>
  <c r="OSM55" i="3" s="1"/>
  <c r="OSN55" i="3" s="1"/>
  <c r="OSO55" i="3" s="1"/>
  <c r="OSP55" i="3"/>
  <c r="ORP55" i="3"/>
  <c r="ORQ55" i="3" s="1"/>
  <c r="ORR55" i="3" s="1"/>
  <c r="ORS55" i="3" s="1"/>
  <c r="ORT55" i="3" s="1"/>
  <c r="ORU55" i="3" s="1"/>
  <c r="ORV55" i="3" s="1"/>
  <c r="ORW55" i="3" s="1"/>
  <c r="ORX55" i="3" s="1"/>
  <c r="ORY55" i="3" s="1"/>
  <c r="ORZ55" i="3"/>
  <c r="OQZ55" i="3"/>
  <c r="ORA55" i="3" s="1"/>
  <c r="ORB55" i="3" s="1"/>
  <c r="ORC55" i="3" s="1"/>
  <c r="ORD55" i="3" s="1"/>
  <c r="ORE55" i="3" s="1"/>
  <c r="ORF55" i="3" s="1"/>
  <c r="ORG55" i="3" s="1"/>
  <c r="ORH55" i="3" s="1"/>
  <c r="ORI55" i="3" s="1"/>
  <c r="ORJ55" i="3"/>
  <c r="OQJ55" i="3"/>
  <c r="OQK55" i="3" s="1"/>
  <c r="OQL55" i="3" s="1"/>
  <c r="OQM55" i="3" s="1"/>
  <c r="OQN55" i="3" s="1"/>
  <c r="OQO55" i="3" s="1"/>
  <c r="OQP55" i="3" s="1"/>
  <c r="OQQ55" i="3" s="1"/>
  <c r="OQR55" i="3" s="1"/>
  <c r="OQS55" i="3" s="1"/>
  <c r="OQT55" i="3"/>
  <c r="OPT55" i="3"/>
  <c r="OPU55" i="3" s="1"/>
  <c r="OPV55" i="3" s="1"/>
  <c r="OPW55" i="3" s="1"/>
  <c r="OPX55" i="3" s="1"/>
  <c r="OPY55" i="3" s="1"/>
  <c r="OPZ55" i="3" s="1"/>
  <c r="OQA55" i="3" s="1"/>
  <c r="OQB55" i="3" s="1"/>
  <c r="OQC55" i="3" s="1"/>
  <c r="OQD55" i="3"/>
  <c r="OPD55" i="3"/>
  <c r="OPE55" i="3" s="1"/>
  <c r="OPF55" i="3" s="1"/>
  <c r="OPG55" i="3" s="1"/>
  <c r="OPH55" i="3" s="1"/>
  <c r="OPI55" i="3" s="1"/>
  <c r="OPJ55" i="3" s="1"/>
  <c r="OPK55" i="3" s="1"/>
  <c r="OPL55" i="3" s="1"/>
  <c r="OPM55" i="3" s="1"/>
  <c r="OPN55" i="3"/>
  <c r="OON55" i="3"/>
  <c r="OOO55" i="3" s="1"/>
  <c r="OOP55" i="3" s="1"/>
  <c r="OOQ55" i="3" s="1"/>
  <c r="OOR55" i="3" s="1"/>
  <c r="OOS55" i="3" s="1"/>
  <c r="OOT55" i="3" s="1"/>
  <c r="OOU55" i="3" s="1"/>
  <c r="OOV55" i="3" s="1"/>
  <c r="OOW55" i="3" s="1"/>
  <c r="OOX55" i="3"/>
  <c r="ONX55" i="3"/>
  <c r="ONY55" i="3" s="1"/>
  <c r="ONZ55" i="3" s="1"/>
  <c r="OOA55" i="3" s="1"/>
  <c r="OOB55" i="3" s="1"/>
  <c r="OOC55" i="3" s="1"/>
  <c r="OOD55" i="3" s="1"/>
  <c r="OOE55" i="3" s="1"/>
  <c r="OOF55" i="3" s="1"/>
  <c r="OOG55" i="3" s="1"/>
  <c r="OOH55" i="3"/>
  <c r="ONH55" i="3"/>
  <c r="ONI55" i="3" s="1"/>
  <c r="ONJ55" i="3" s="1"/>
  <c r="ONK55" i="3" s="1"/>
  <c r="ONL55" i="3" s="1"/>
  <c r="ONM55" i="3" s="1"/>
  <c r="ONN55" i="3" s="1"/>
  <c r="ONO55" i="3" s="1"/>
  <c r="ONP55" i="3" s="1"/>
  <c r="ONQ55" i="3" s="1"/>
  <c r="ONR55" i="3"/>
  <c r="OMR55" i="3"/>
  <c r="OMS55" i="3" s="1"/>
  <c r="OMT55" i="3" s="1"/>
  <c r="OMU55" i="3" s="1"/>
  <c r="OMV55" i="3" s="1"/>
  <c r="OMW55" i="3" s="1"/>
  <c r="OMX55" i="3" s="1"/>
  <c r="OMY55" i="3" s="1"/>
  <c r="OMZ55" i="3" s="1"/>
  <c r="ONA55" i="3" s="1"/>
  <c r="ONB55" i="3"/>
  <c r="OMB55" i="3"/>
  <c r="OMC55" i="3" s="1"/>
  <c r="OMD55" i="3" s="1"/>
  <c r="OME55" i="3" s="1"/>
  <c r="OMF55" i="3" s="1"/>
  <c r="OMG55" i="3" s="1"/>
  <c r="OMH55" i="3" s="1"/>
  <c r="OMI55" i="3" s="1"/>
  <c r="OMJ55" i="3" s="1"/>
  <c r="OMK55" i="3" s="1"/>
  <c r="OML55" i="3"/>
  <c r="OLL55" i="3"/>
  <c r="OLM55" i="3" s="1"/>
  <c r="OLN55" i="3" s="1"/>
  <c r="OLO55" i="3" s="1"/>
  <c r="OLP55" i="3" s="1"/>
  <c r="OLQ55" i="3" s="1"/>
  <c r="OLR55" i="3" s="1"/>
  <c r="OLS55" i="3" s="1"/>
  <c r="OLT55" i="3" s="1"/>
  <c r="OLU55" i="3" s="1"/>
  <c r="OLV55" i="3"/>
  <c r="OKV55" i="3"/>
  <c r="OKW55" i="3" s="1"/>
  <c r="OKX55" i="3" s="1"/>
  <c r="OKY55" i="3" s="1"/>
  <c r="OKZ55" i="3" s="1"/>
  <c r="OLA55" i="3" s="1"/>
  <c r="OLB55" i="3" s="1"/>
  <c r="OLC55" i="3" s="1"/>
  <c r="OLD55" i="3" s="1"/>
  <c r="OLE55" i="3" s="1"/>
  <c r="OLF55" i="3"/>
  <c r="OKF55" i="3"/>
  <c r="OKG55" i="3" s="1"/>
  <c r="OKH55" i="3" s="1"/>
  <c r="OKI55" i="3" s="1"/>
  <c r="OKJ55" i="3" s="1"/>
  <c r="OKK55" i="3" s="1"/>
  <c r="OKL55" i="3" s="1"/>
  <c r="OKM55" i="3" s="1"/>
  <c r="OKN55" i="3" s="1"/>
  <c r="OKO55" i="3" s="1"/>
  <c r="OKP55" i="3"/>
  <c r="OJP55" i="3"/>
  <c r="OJQ55" i="3" s="1"/>
  <c r="OJR55" i="3" s="1"/>
  <c r="OJS55" i="3" s="1"/>
  <c r="OJT55" i="3" s="1"/>
  <c r="OJU55" i="3" s="1"/>
  <c r="OJV55" i="3" s="1"/>
  <c r="OJW55" i="3" s="1"/>
  <c r="OJX55" i="3" s="1"/>
  <c r="OJY55" i="3" s="1"/>
  <c r="OJZ55" i="3"/>
  <c r="OIZ55" i="3"/>
  <c r="OJA55" i="3" s="1"/>
  <c r="OJB55" i="3" s="1"/>
  <c r="OJC55" i="3" s="1"/>
  <c r="OJD55" i="3" s="1"/>
  <c r="OJE55" i="3" s="1"/>
  <c r="OJF55" i="3" s="1"/>
  <c r="OJG55" i="3" s="1"/>
  <c r="OJH55" i="3" s="1"/>
  <c r="OJI55" i="3" s="1"/>
  <c r="OJJ55" i="3"/>
  <c r="OIJ55" i="3"/>
  <c r="OIK55" i="3" s="1"/>
  <c r="OIL55" i="3" s="1"/>
  <c r="OIM55" i="3" s="1"/>
  <c r="OIN55" i="3" s="1"/>
  <c r="OIO55" i="3" s="1"/>
  <c r="OIP55" i="3" s="1"/>
  <c r="OIQ55" i="3" s="1"/>
  <c r="OIR55" i="3" s="1"/>
  <c r="OIS55" i="3" s="1"/>
  <c r="OIT55" i="3"/>
  <c r="OHT55" i="3"/>
  <c r="OHU55" i="3" s="1"/>
  <c r="OHV55" i="3" s="1"/>
  <c r="OHW55" i="3" s="1"/>
  <c r="OHX55" i="3" s="1"/>
  <c r="OHY55" i="3" s="1"/>
  <c r="OHZ55" i="3" s="1"/>
  <c r="OIA55" i="3" s="1"/>
  <c r="OIB55" i="3" s="1"/>
  <c r="OIC55" i="3" s="1"/>
  <c r="OID55" i="3"/>
  <c r="OHD55" i="3"/>
  <c r="OHE55" i="3" s="1"/>
  <c r="OHF55" i="3" s="1"/>
  <c r="OHG55" i="3" s="1"/>
  <c r="OHH55" i="3" s="1"/>
  <c r="OHI55" i="3" s="1"/>
  <c r="OHJ55" i="3" s="1"/>
  <c r="OHK55" i="3" s="1"/>
  <c r="OHL55" i="3" s="1"/>
  <c r="OHM55" i="3" s="1"/>
  <c r="OHN55" i="3"/>
  <c r="OGN55" i="3"/>
  <c r="OGO55" i="3" s="1"/>
  <c r="OGP55" i="3" s="1"/>
  <c r="OGQ55" i="3" s="1"/>
  <c r="OGR55" i="3" s="1"/>
  <c r="OGS55" i="3" s="1"/>
  <c r="OGT55" i="3" s="1"/>
  <c r="OGU55" i="3" s="1"/>
  <c r="OGV55" i="3" s="1"/>
  <c r="OGW55" i="3" s="1"/>
  <c r="OGX55" i="3"/>
  <c r="OFX55" i="3"/>
  <c r="OFY55" i="3" s="1"/>
  <c r="OFZ55" i="3" s="1"/>
  <c r="OGA55" i="3" s="1"/>
  <c r="OGB55" i="3" s="1"/>
  <c r="OGC55" i="3" s="1"/>
  <c r="OGD55" i="3" s="1"/>
  <c r="OGE55" i="3" s="1"/>
  <c r="OGF55" i="3" s="1"/>
  <c r="OGG55" i="3" s="1"/>
  <c r="OGH55" i="3"/>
  <c r="OFH55" i="3"/>
  <c r="OFI55" i="3" s="1"/>
  <c r="OFJ55" i="3" s="1"/>
  <c r="OFK55" i="3" s="1"/>
  <c r="OFL55" i="3" s="1"/>
  <c r="OFM55" i="3" s="1"/>
  <c r="OFN55" i="3" s="1"/>
  <c r="OFO55" i="3" s="1"/>
  <c r="OFP55" i="3" s="1"/>
  <c r="OFQ55" i="3" s="1"/>
  <c r="OFR55" i="3"/>
  <c r="OER55" i="3"/>
  <c r="OES55" i="3" s="1"/>
  <c r="OET55" i="3" s="1"/>
  <c r="OEU55" i="3" s="1"/>
  <c r="OEV55" i="3" s="1"/>
  <c r="OEW55" i="3" s="1"/>
  <c r="OEX55" i="3" s="1"/>
  <c r="OEY55" i="3" s="1"/>
  <c r="OEZ55" i="3" s="1"/>
  <c r="OFA55" i="3" s="1"/>
  <c r="OFB55" i="3"/>
  <c r="OEB55" i="3"/>
  <c r="OEC55" i="3" s="1"/>
  <c r="OED55" i="3" s="1"/>
  <c r="OEE55" i="3" s="1"/>
  <c r="OEF55" i="3" s="1"/>
  <c r="OEG55" i="3" s="1"/>
  <c r="OEH55" i="3" s="1"/>
  <c r="OEI55" i="3" s="1"/>
  <c r="OEJ55" i="3" s="1"/>
  <c r="OEK55" i="3" s="1"/>
  <c r="OEL55" i="3"/>
  <c r="ODL55" i="3"/>
  <c r="ODM55" i="3" s="1"/>
  <c r="ODN55" i="3" s="1"/>
  <c r="ODO55" i="3" s="1"/>
  <c r="ODP55" i="3" s="1"/>
  <c r="ODQ55" i="3" s="1"/>
  <c r="ODR55" i="3" s="1"/>
  <c r="ODS55" i="3" s="1"/>
  <c r="ODT55" i="3" s="1"/>
  <c r="ODU55" i="3" s="1"/>
  <c r="ODV55" i="3"/>
  <c r="OCV55" i="3"/>
  <c r="OCW55" i="3" s="1"/>
  <c r="OCX55" i="3" s="1"/>
  <c r="OCY55" i="3" s="1"/>
  <c r="OCZ55" i="3" s="1"/>
  <c r="ODA55" i="3" s="1"/>
  <c r="ODB55" i="3" s="1"/>
  <c r="ODC55" i="3" s="1"/>
  <c r="ODD55" i="3" s="1"/>
  <c r="ODE55" i="3" s="1"/>
  <c r="ODF55" i="3"/>
  <c r="OCF55" i="3"/>
  <c r="OCG55" i="3" s="1"/>
  <c r="OCH55" i="3" s="1"/>
  <c r="OCI55" i="3" s="1"/>
  <c r="OCJ55" i="3" s="1"/>
  <c r="OCK55" i="3" s="1"/>
  <c r="OCL55" i="3" s="1"/>
  <c r="OCM55" i="3" s="1"/>
  <c r="OCN55" i="3" s="1"/>
  <c r="OCO55" i="3" s="1"/>
  <c r="OCP55" i="3"/>
  <c r="OBP55" i="3"/>
  <c r="OBQ55" i="3" s="1"/>
  <c r="OBR55" i="3" s="1"/>
  <c r="OBS55" i="3" s="1"/>
  <c r="OBT55" i="3" s="1"/>
  <c r="OBU55" i="3" s="1"/>
  <c r="OBV55" i="3" s="1"/>
  <c r="OBW55" i="3" s="1"/>
  <c r="OBX55" i="3" s="1"/>
  <c r="OBY55" i="3" s="1"/>
  <c r="OBZ55" i="3"/>
  <c r="OAZ55" i="3"/>
  <c r="OBA55" i="3" s="1"/>
  <c r="OBB55" i="3" s="1"/>
  <c r="OBC55" i="3" s="1"/>
  <c r="OBD55" i="3" s="1"/>
  <c r="OBE55" i="3" s="1"/>
  <c r="OBF55" i="3" s="1"/>
  <c r="OBG55" i="3" s="1"/>
  <c r="OBH55" i="3" s="1"/>
  <c r="OBI55" i="3" s="1"/>
  <c r="OBJ55" i="3"/>
  <c r="OAJ55" i="3"/>
  <c r="OAK55" i="3" s="1"/>
  <c r="OAL55" i="3" s="1"/>
  <c r="OAM55" i="3" s="1"/>
  <c r="OAN55" i="3" s="1"/>
  <c r="OAO55" i="3" s="1"/>
  <c r="OAP55" i="3" s="1"/>
  <c r="OAQ55" i="3" s="1"/>
  <c r="OAR55" i="3" s="1"/>
  <c r="OAS55" i="3" s="1"/>
  <c r="OAT55" i="3"/>
  <c r="NZT55" i="3"/>
  <c r="NZU55" i="3" s="1"/>
  <c r="NZV55" i="3" s="1"/>
  <c r="NZW55" i="3" s="1"/>
  <c r="NZX55" i="3" s="1"/>
  <c r="NZY55" i="3" s="1"/>
  <c r="NZZ55" i="3" s="1"/>
  <c r="OAA55" i="3" s="1"/>
  <c r="OAB55" i="3" s="1"/>
  <c r="OAC55" i="3" s="1"/>
  <c r="OAD55" i="3"/>
  <c r="NZD55" i="3"/>
  <c r="NZE55" i="3" s="1"/>
  <c r="NZF55" i="3" s="1"/>
  <c r="NZG55" i="3" s="1"/>
  <c r="NZH55" i="3" s="1"/>
  <c r="NZI55" i="3" s="1"/>
  <c r="NZJ55" i="3" s="1"/>
  <c r="NZK55" i="3" s="1"/>
  <c r="NZL55" i="3" s="1"/>
  <c r="NZM55" i="3" s="1"/>
  <c r="NZN55" i="3"/>
  <c r="NYN55" i="3"/>
  <c r="NYO55" i="3" s="1"/>
  <c r="NYP55" i="3" s="1"/>
  <c r="NYQ55" i="3" s="1"/>
  <c r="NYR55" i="3" s="1"/>
  <c r="NYS55" i="3" s="1"/>
  <c r="NYT55" i="3" s="1"/>
  <c r="NYU55" i="3" s="1"/>
  <c r="NYV55" i="3" s="1"/>
  <c r="NYW55" i="3" s="1"/>
  <c r="NYX55" i="3"/>
  <c r="NXX55" i="3"/>
  <c r="NXY55" i="3" s="1"/>
  <c r="NXZ55" i="3" s="1"/>
  <c r="NYA55" i="3" s="1"/>
  <c r="NYB55" i="3" s="1"/>
  <c r="NYC55" i="3" s="1"/>
  <c r="NYD55" i="3" s="1"/>
  <c r="NYE55" i="3" s="1"/>
  <c r="NYF55" i="3" s="1"/>
  <c r="NYG55" i="3" s="1"/>
  <c r="NYH55" i="3"/>
  <c r="NXH55" i="3"/>
  <c r="NXI55" i="3" s="1"/>
  <c r="NXJ55" i="3" s="1"/>
  <c r="NXK55" i="3" s="1"/>
  <c r="NXL55" i="3" s="1"/>
  <c r="NXM55" i="3" s="1"/>
  <c r="NXN55" i="3" s="1"/>
  <c r="NXO55" i="3" s="1"/>
  <c r="NXP55" i="3" s="1"/>
  <c r="NXQ55" i="3" s="1"/>
  <c r="NXR55" i="3"/>
  <c r="NWR55" i="3"/>
  <c r="NWS55" i="3" s="1"/>
  <c r="NWT55" i="3" s="1"/>
  <c r="NWU55" i="3" s="1"/>
  <c r="NWV55" i="3" s="1"/>
  <c r="NWW55" i="3" s="1"/>
  <c r="NWX55" i="3" s="1"/>
  <c r="NWY55" i="3" s="1"/>
  <c r="NWZ55" i="3" s="1"/>
  <c r="NXA55" i="3" s="1"/>
  <c r="NXB55" i="3"/>
  <c r="NWB55" i="3"/>
  <c r="NWC55" i="3" s="1"/>
  <c r="NWD55" i="3" s="1"/>
  <c r="NWE55" i="3" s="1"/>
  <c r="NWF55" i="3" s="1"/>
  <c r="NWG55" i="3" s="1"/>
  <c r="NWH55" i="3" s="1"/>
  <c r="NWI55" i="3" s="1"/>
  <c r="NWJ55" i="3" s="1"/>
  <c r="NWK55" i="3" s="1"/>
  <c r="NWL55" i="3"/>
  <c r="NVL55" i="3"/>
  <c r="NVM55" i="3" s="1"/>
  <c r="NVN55" i="3" s="1"/>
  <c r="NVO55" i="3" s="1"/>
  <c r="NVP55" i="3" s="1"/>
  <c r="NVQ55" i="3" s="1"/>
  <c r="NVR55" i="3" s="1"/>
  <c r="NVS55" i="3" s="1"/>
  <c r="NVT55" i="3" s="1"/>
  <c r="NVU55" i="3" s="1"/>
  <c r="NVV55" i="3"/>
  <c r="NUV55" i="3"/>
  <c r="NUW55" i="3" s="1"/>
  <c r="NUX55" i="3" s="1"/>
  <c r="NUY55" i="3" s="1"/>
  <c r="NUZ55" i="3" s="1"/>
  <c r="NVA55" i="3" s="1"/>
  <c r="NVB55" i="3" s="1"/>
  <c r="NVC55" i="3" s="1"/>
  <c r="NVD55" i="3" s="1"/>
  <c r="NVE55" i="3" s="1"/>
  <c r="NVF55" i="3"/>
  <c r="NUF55" i="3"/>
  <c r="NUG55" i="3" s="1"/>
  <c r="NUH55" i="3" s="1"/>
  <c r="NUI55" i="3" s="1"/>
  <c r="NUJ55" i="3" s="1"/>
  <c r="NUK55" i="3" s="1"/>
  <c r="NUL55" i="3" s="1"/>
  <c r="NUM55" i="3" s="1"/>
  <c r="NUN55" i="3" s="1"/>
  <c r="NUO55" i="3" s="1"/>
  <c r="NUP55" i="3"/>
  <c r="NTP55" i="3"/>
  <c r="NTQ55" i="3" s="1"/>
  <c r="NTR55" i="3" s="1"/>
  <c r="NTS55" i="3" s="1"/>
  <c r="NTT55" i="3" s="1"/>
  <c r="NTU55" i="3" s="1"/>
  <c r="NTV55" i="3" s="1"/>
  <c r="NTW55" i="3" s="1"/>
  <c r="NTX55" i="3" s="1"/>
  <c r="NTY55" i="3" s="1"/>
  <c r="NTZ55" i="3"/>
  <c r="NSZ55" i="3"/>
  <c r="NTA55" i="3" s="1"/>
  <c r="NTB55" i="3" s="1"/>
  <c r="NTC55" i="3" s="1"/>
  <c r="NTD55" i="3" s="1"/>
  <c r="NTE55" i="3" s="1"/>
  <c r="NTF55" i="3" s="1"/>
  <c r="NTG55" i="3" s="1"/>
  <c r="NTH55" i="3" s="1"/>
  <c r="NTI55" i="3" s="1"/>
  <c r="NTJ55" i="3"/>
  <c r="NSJ55" i="3"/>
  <c r="NSK55" i="3" s="1"/>
  <c r="NSL55" i="3" s="1"/>
  <c r="NSM55" i="3" s="1"/>
  <c r="NSN55" i="3" s="1"/>
  <c r="NSO55" i="3" s="1"/>
  <c r="NSP55" i="3" s="1"/>
  <c r="NSQ55" i="3" s="1"/>
  <c r="NSR55" i="3" s="1"/>
  <c r="NSS55" i="3" s="1"/>
  <c r="NST55" i="3"/>
  <c r="NRT55" i="3"/>
  <c r="NRU55" i="3" s="1"/>
  <c r="NRV55" i="3" s="1"/>
  <c r="NRW55" i="3" s="1"/>
  <c r="NRX55" i="3" s="1"/>
  <c r="NRY55" i="3" s="1"/>
  <c r="NRZ55" i="3" s="1"/>
  <c r="NSA55" i="3" s="1"/>
  <c r="NSB55" i="3" s="1"/>
  <c r="NSC55" i="3" s="1"/>
  <c r="NSD55" i="3"/>
  <c r="NRD55" i="3"/>
  <c r="NRE55" i="3" s="1"/>
  <c r="NRF55" i="3" s="1"/>
  <c r="NRG55" i="3" s="1"/>
  <c r="NRH55" i="3" s="1"/>
  <c r="NRI55" i="3" s="1"/>
  <c r="NRJ55" i="3" s="1"/>
  <c r="NRK55" i="3" s="1"/>
  <c r="NRL55" i="3" s="1"/>
  <c r="NRM55" i="3" s="1"/>
  <c r="NRN55" i="3"/>
  <c r="NQN55" i="3"/>
  <c r="NQO55" i="3" s="1"/>
  <c r="NQP55" i="3" s="1"/>
  <c r="NQQ55" i="3" s="1"/>
  <c r="NQR55" i="3" s="1"/>
  <c r="NQS55" i="3" s="1"/>
  <c r="NQT55" i="3" s="1"/>
  <c r="NQU55" i="3" s="1"/>
  <c r="NQV55" i="3" s="1"/>
  <c r="NQW55" i="3" s="1"/>
  <c r="NQX55" i="3"/>
  <c r="NPX55" i="3"/>
  <c r="NPY55" i="3" s="1"/>
  <c r="NPZ55" i="3" s="1"/>
  <c r="NQA55" i="3" s="1"/>
  <c r="NQB55" i="3" s="1"/>
  <c r="NQC55" i="3" s="1"/>
  <c r="NQD55" i="3" s="1"/>
  <c r="NQE55" i="3" s="1"/>
  <c r="NQF55" i="3" s="1"/>
  <c r="NQG55" i="3" s="1"/>
  <c r="NQH55" i="3"/>
  <c r="NPH55" i="3"/>
  <c r="NPI55" i="3" s="1"/>
  <c r="NPJ55" i="3" s="1"/>
  <c r="NPK55" i="3" s="1"/>
  <c r="NPL55" i="3" s="1"/>
  <c r="NPM55" i="3" s="1"/>
  <c r="NPN55" i="3" s="1"/>
  <c r="NPO55" i="3" s="1"/>
  <c r="NPP55" i="3" s="1"/>
  <c r="NPQ55" i="3" s="1"/>
  <c r="NPR55" i="3"/>
  <c r="NOR55" i="3"/>
  <c r="NOS55" i="3" s="1"/>
  <c r="NOT55" i="3" s="1"/>
  <c r="NOU55" i="3" s="1"/>
  <c r="NOV55" i="3" s="1"/>
  <c r="NOW55" i="3" s="1"/>
  <c r="NOX55" i="3" s="1"/>
  <c r="NOY55" i="3" s="1"/>
  <c r="NOZ55" i="3" s="1"/>
  <c r="NPA55" i="3" s="1"/>
  <c r="NPB55" i="3"/>
  <c r="NOB55" i="3"/>
  <c r="NOC55" i="3" s="1"/>
  <c r="NOD55" i="3" s="1"/>
  <c r="NOE55" i="3" s="1"/>
  <c r="NOF55" i="3" s="1"/>
  <c r="NOG55" i="3" s="1"/>
  <c r="NOH55" i="3" s="1"/>
  <c r="NOI55" i="3" s="1"/>
  <c r="NOJ55" i="3" s="1"/>
  <c r="NOK55" i="3" s="1"/>
  <c r="NOL55" i="3"/>
  <c r="NNL55" i="3"/>
  <c r="NNM55" i="3" s="1"/>
  <c r="NNN55" i="3" s="1"/>
  <c r="NNO55" i="3" s="1"/>
  <c r="NNP55" i="3" s="1"/>
  <c r="NNQ55" i="3" s="1"/>
  <c r="NNR55" i="3" s="1"/>
  <c r="NNS55" i="3" s="1"/>
  <c r="NNT55" i="3" s="1"/>
  <c r="NNU55" i="3" s="1"/>
  <c r="NNV55" i="3"/>
  <c r="NMV55" i="3"/>
  <c r="NMW55" i="3" s="1"/>
  <c r="NMX55" i="3" s="1"/>
  <c r="NMY55" i="3" s="1"/>
  <c r="NMZ55" i="3" s="1"/>
  <c r="NNA55" i="3" s="1"/>
  <c r="NNB55" i="3" s="1"/>
  <c r="NNC55" i="3" s="1"/>
  <c r="NND55" i="3" s="1"/>
  <c r="NNE55" i="3" s="1"/>
  <c r="NNF55" i="3"/>
  <c r="NMF55" i="3"/>
  <c r="NMG55" i="3" s="1"/>
  <c r="NMH55" i="3" s="1"/>
  <c r="NMI55" i="3" s="1"/>
  <c r="NMJ55" i="3" s="1"/>
  <c r="NMK55" i="3" s="1"/>
  <c r="NML55" i="3" s="1"/>
  <c r="NMM55" i="3" s="1"/>
  <c r="NMN55" i="3" s="1"/>
  <c r="NMO55" i="3" s="1"/>
  <c r="NMP55" i="3"/>
  <c r="NLP55" i="3"/>
  <c r="NLQ55" i="3" s="1"/>
  <c r="NLR55" i="3" s="1"/>
  <c r="NLS55" i="3" s="1"/>
  <c r="NLT55" i="3" s="1"/>
  <c r="NLU55" i="3" s="1"/>
  <c r="NLV55" i="3" s="1"/>
  <c r="NLW55" i="3" s="1"/>
  <c r="NLX55" i="3" s="1"/>
  <c r="NLY55" i="3" s="1"/>
  <c r="NLZ55" i="3"/>
  <c r="NKZ55" i="3"/>
  <c r="NLA55" i="3" s="1"/>
  <c r="NLB55" i="3" s="1"/>
  <c r="NLC55" i="3" s="1"/>
  <c r="NLD55" i="3" s="1"/>
  <c r="NLE55" i="3" s="1"/>
  <c r="NLF55" i="3" s="1"/>
  <c r="NLG55" i="3" s="1"/>
  <c r="NLH55" i="3" s="1"/>
  <c r="NLI55" i="3" s="1"/>
  <c r="NLJ55" i="3"/>
  <c r="NKJ55" i="3"/>
  <c r="NKK55" i="3" s="1"/>
  <c r="NKL55" i="3" s="1"/>
  <c r="NKM55" i="3" s="1"/>
  <c r="NKN55" i="3" s="1"/>
  <c r="NKO55" i="3" s="1"/>
  <c r="NKP55" i="3" s="1"/>
  <c r="NKQ55" i="3" s="1"/>
  <c r="NKR55" i="3" s="1"/>
  <c r="NKS55" i="3" s="1"/>
  <c r="NKT55" i="3"/>
  <c r="NJT55" i="3"/>
  <c r="NJU55" i="3" s="1"/>
  <c r="NJV55" i="3" s="1"/>
  <c r="NJW55" i="3" s="1"/>
  <c r="NJX55" i="3" s="1"/>
  <c r="NJY55" i="3" s="1"/>
  <c r="NJZ55" i="3" s="1"/>
  <c r="NKA55" i="3" s="1"/>
  <c r="NKB55" i="3" s="1"/>
  <c r="NKC55" i="3" s="1"/>
  <c r="NKD55" i="3"/>
  <c r="NJD55" i="3"/>
  <c r="NJE55" i="3" s="1"/>
  <c r="NJF55" i="3" s="1"/>
  <c r="NJG55" i="3" s="1"/>
  <c r="NJH55" i="3" s="1"/>
  <c r="NJI55" i="3" s="1"/>
  <c r="NJJ55" i="3" s="1"/>
  <c r="NJK55" i="3" s="1"/>
  <c r="NJL55" i="3" s="1"/>
  <c r="NJM55" i="3" s="1"/>
  <c r="NJN55" i="3"/>
  <c r="NIN55" i="3"/>
  <c r="NIO55" i="3" s="1"/>
  <c r="NIP55" i="3" s="1"/>
  <c r="NIQ55" i="3" s="1"/>
  <c r="NIR55" i="3" s="1"/>
  <c r="NIS55" i="3" s="1"/>
  <c r="NIT55" i="3" s="1"/>
  <c r="NIU55" i="3" s="1"/>
  <c r="NIV55" i="3" s="1"/>
  <c r="NIW55" i="3" s="1"/>
  <c r="NIX55" i="3"/>
  <c r="NHX55" i="3"/>
  <c r="NHY55" i="3" s="1"/>
  <c r="NHZ55" i="3" s="1"/>
  <c r="NIA55" i="3" s="1"/>
  <c r="NIB55" i="3" s="1"/>
  <c r="NIC55" i="3" s="1"/>
  <c r="NID55" i="3" s="1"/>
  <c r="NIE55" i="3" s="1"/>
  <c r="NIF55" i="3" s="1"/>
  <c r="NIG55" i="3" s="1"/>
  <c r="NIH55" i="3"/>
  <c r="NHH55" i="3"/>
  <c r="NHI55" i="3" s="1"/>
  <c r="NHJ55" i="3" s="1"/>
  <c r="NHK55" i="3" s="1"/>
  <c r="NHL55" i="3" s="1"/>
  <c r="NHM55" i="3" s="1"/>
  <c r="NHN55" i="3" s="1"/>
  <c r="NHO55" i="3" s="1"/>
  <c r="NHP55" i="3" s="1"/>
  <c r="NHQ55" i="3" s="1"/>
  <c r="NHR55" i="3"/>
  <c r="NGR55" i="3"/>
  <c r="NGS55" i="3" s="1"/>
  <c r="NGT55" i="3" s="1"/>
  <c r="NGU55" i="3" s="1"/>
  <c r="NGV55" i="3" s="1"/>
  <c r="NGW55" i="3" s="1"/>
  <c r="NGX55" i="3" s="1"/>
  <c r="NGY55" i="3" s="1"/>
  <c r="NGZ55" i="3" s="1"/>
  <c r="NHA55" i="3" s="1"/>
  <c r="NHB55" i="3"/>
  <c r="NGB55" i="3"/>
  <c r="NGC55" i="3" s="1"/>
  <c r="NGD55" i="3" s="1"/>
  <c r="NGE55" i="3" s="1"/>
  <c r="NGF55" i="3" s="1"/>
  <c r="NGG55" i="3" s="1"/>
  <c r="NGH55" i="3" s="1"/>
  <c r="NGI55" i="3" s="1"/>
  <c r="NGJ55" i="3" s="1"/>
  <c r="NGK55" i="3" s="1"/>
  <c r="NGL55" i="3"/>
  <c r="NFL55" i="3"/>
  <c r="NFM55" i="3" s="1"/>
  <c r="NFN55" i="3" s="1"/>
  <c r="NFO55" i="3" s="1"/>
  <c r="NFP55" i="3" s="1"/>
  <c r="NFQ55" i="3" s="1"/>
  <c r="NFR55" i="3" s="1"/>
  <c r="NFS55" i="3" s="1"/>
  <c r="NFT55" i="3" s="1"/>
  <c r="NFU55" i="3" s="1"/>
  <c r="NFV55" i="3"/>
  <c r="NEV55" i="3"/>
  <c r="NEW55" i="3" s="1"/>
  <c r="NEX55" i="3" s="1"/>
  <c r="NEY55" i="3" s="1"/>
  <c r="NEZ55" i="3" s="1"/>
  <c r="NFA55" i="3" s="1"/>
  <c r="NFB55" i="3" s="1"/>
  <c r="NFC55" i="3" s="1"/>
  <c r="NFD55" i="3" s="1"/>
  <c r="NFE55" i="3" s="1"/>
  <c r="NFF55" i="3"/>
  <c r="NEF55" i="3"/>
  <c r="NEG55" i="3" s="1"/>
  <c r="NEH55" i="3" s="1"/>
  <c r="NEI55" i="3" s="1"/>
  <c r="NEJ55" i="3" s="1"/>
  <c r="NEK55" i="3" s="1"/>
  <c r="NEL55" i="3" s="1"/>
  <c r="NEM55" i="3" s="1"/>
  <c r="NEN55" i="3" s="1"/>
  <c r="NEO55" i="3" s="1"/>
  <c r="NEP55" i="3"/>
  <c r="NDP55" i="3"/>
  <c r="NDQ55" i="3" s="1"/>
  <c r="NDR55" i="3" s="1"/>
  <c r="NDS55" i="3" s="1"/>
  <c r="NDT55" i="3" s="1"/>
  <c r="NDU55" i="3" s="1"/>
  <c r="NDV55" i="3" s="1"/>
  <c r="NDW55" i="3" s="1"/>
  <c r="NDX55" i="3" s="1"/>
  <c r="NDY55" i="3" s="1"/>
  <c r="NDZ55" i="3"/>
  <c r="NCZ55" i="3"/>
  <c r="NDA55" i="3" s="1"/>
  <c r="NDB55" i="3" s="1"/>
  <c r="NDC55" i="3" s="1"/>
  <c r="NDD55" i="3" s="1"/>
  <c r="NDE55" i="3" s="1"/>
  <c r="NDF55" i="3" s="1"/>
  <c r="NDG55" i="3" s="1"/>
  <c r="NDH55" i="3" s="1"/>
  <c r="NDI55" i="3" s="1"/>
  <c r="NDJ55" i="3"/>
  <c r="NCJ55" i="3"/>
  <c r="NCK55" i="3" s="1"/>
  <c r="NCL55" i="3" s="1"/>
  <c r="NCM55" i="3" s="1"/>
  <c r="NCN55" i="3" s="1"/>
  <c r="NCO55" i="3" s="1"/>
  <c r="NCP55" i="3" s="1"/>
  <c r="NCQ55" i="3" s="1"/>
  <c r="NCR55" i="3" s="1"/>
  <c r="NCS55" i="3" s="1"/>
  <c r="NCT55" i="3"/>
  <c r="NBT55" i="3"/>
  <c r="NBU55" i="3" s="1"/>
  <c r="NBV55" i="3" s="1"/>
  <c r="NBW55" i="3" s="1"/>
  <c r="NBX55" i="3" s="1"/>
  <c r="NBY55" i="3" s="1"/>
  <c r="NBZ55" i="3" s="1"/>
  <c r="NCA55" i="3" s="1"/>
  <c r="NCB55" i="3" s="1"/>
  <c r="NCC55" i="3" s="1"/>
  <c r="NCD55" i="3"/>
  <c r="NBD55" i="3"/>
  <c r="NBE55" i="3" s="1"/>
  <c r="NBF55" i="3" s="1"/>
  <c r="NBG55" i="3" s="1"/>
  <c r="NBH55" i="3" s="1"/>
  <c r="NBI55" i="3" s="1"/>
  <c r="NBJ55" i="3" s="1"/>
  <c r="NBK55" i="3" s="1"/>
  <c r="NBL55" i="3" s="1"/>
  <c r="NBM55" i="3" s="1"/>
  <c r="NBN55" i="3"/>
  <c r="NAN55" i="3"/>
  <c r="NAO55" i="3" s="1"/>
  <c r="NAP55" i="3" s="1"/>
  <c r="NAQ55" i="3" s="1"/>
  <c r="NAR55" i="3" s="1"/>
  <c r="NAS55" i="3" s="1"/>
  <c r="NAT55" i="3" s="1"/>
  <c r="NAU55" i="3" s="1"/>
  <c r="NAV55" i="3" s="1"/>
  <c r="NAW55" i="3" s="1"/>
  <c r="NAX55" i="3"/>
  <c r="MZX55" i="3"/>
  <c r="MZY55" i="3" s="1"/>
  <c r="MZZ55" i="3" s="1"/>
  <c r="NAA55" i="3" s="1"/>
  <c r="NAB55" i="3" s="1"/>
  <c r="NAC55" i="3" s="1"/>
  <c r="NAD55" i="3" s="1"/>
  <c r="NAE55" i="3" s="1"/>
  <c r="NAF55" i="3" s="1"/>
  <c r="NAG55" i="3" s="1"/>
  <c r="NAH55" i="3"/>
  <c r="MZH55" i="3"/>
  <c r="MZI55" i="3" s="1"/>
  <c r="MZJ55" i="3" s="1"/>
  <c r="MZK55" i="3" s="1"/>
  <c r="MZL55" i="3" s="1"/>
  <c r="MZM55" i="3" s="1"/>
  <c r="MZN55" i="3" s="1"/>
  <c r="MZO55" i="3" s="1"/>
  <c r="MZP55" i="3" s="1"/>
  <c r="MZQ55" i="3" s="1"/>
  <c r="MZR55" i="3"/>
  <c r="MYR55" i="3"/>
  <c r="MYS55" i="3" s="1"/>
  <c r="MYT55" i="3" s="1"/>
  <c r="MYU55" i="3" s="1"/>
  <c r="MYV55" i="3" s="1"/>
  <c r="MYW55" i="3" s="1"/>
  <c r="MYX55" i="3" s="1"/>
  <c r="MYY55" i="3" s="1"/>
  <c r="MYZ55" i="3" s="1"/>
  <c r="MZA55" i="3" s="1"/>
  <c r="MZB55" i="3"/>
  <c r="MYB55" i="3"/>
  <c r="MYC55" i="3" s="1"/>
  <c r="MYD55" i="3" s="1"/>
  <c r="MYE55" i="3" s="1"/>
  <c r="MYF55" i="3" s="1"/>
  <c r="MYG55" i="3" s="1"/>
  <c r="MYH55" i="3" s="1"/>
  <c r="MYI55" i="3" s="1"/>
  <c r="MYJ55" i="3" s="1"/>
  <c r="MYK55" i="3" s="1"/>
  <c r="MYL55" i="3"/>
  <c r="MXL55" i="3"/>
  <c r="MXM55" i="3" s="1"/>
  <c r="MXN55" i="3" s="1"/>
  <c r="MXO55" i="3" s="1"/>
  <c r="MXP55" i="3" s="1"/>
  <c r="MXQ55" i="3" s="1"/>
  <c r="MXR55" i="3" s="1"/>
  <c r="MXS55" i="3" s="1"/>
  <c r="MXT55" i="3" s="1"/>
  <c r="MXU55" i="3" s="1"/>
  <c r="MXV55" i="3"/>
  <c r="MWV55" i="3"/>
  <c r="MWW55" i="3" s="1"/>
  <c r="MWX55" i="3" s="1"/>
  <c r="MWY55" i="3" s="1"/>
  <c r="MWZ55" i="3" s="1"/>
  <c r="MXA55" i="3" s="1"/>
  <c r="MXB55" i="3" s="1"/>
  <c r="MXC55" i="3" s="1"/>
  <c r="MXD55" i="3" s="1"/>
  <c r="MXE55" i="3" s="1"/>
  <c r="MXF55" i="3"/>
  <c r="MWF55" i="3"/>
  <c r="MWG55" i="3" s="1"/>
  <c r="MWH55" i="3" s="1"/>
  <c r="MWI55" i="3" s="1"/>
  <c r="MWJ55" i="3" s="1"/>
  <c r="MWK55" i="3" s="1"/>
  <c r="MWL55" i="3" s="1"/>
  <c r="MWM55" i="3" s="1"/>
  <c r="MWN55" i="3" s="1"/>
  <c r="MWO55" i="3" s="1"/>
  <c r="MWP55" i="3"/>
  <c r="MVP55" i="3"/>
  <c r="MVQ55" i="3" s="1"/>
  <c r="MVR55" i="3" s="1"/>
  <c r="MVS55" i="3" s="1"/>
  <c r="MVT55" i="3" s="1"/>
  <c r="MVU55" i="3" s="1"/>
  <c r="MVV55" i="3" s="1"/>
  <c r="MVW55" i="3" s="1"/>
  <c r="MVX55" i="3" s="1"/>
  <c r="MVY55" i="3" s="1"/>
  <c r="MVZ55" i="3"/>
  <c r="MUZ55" i="3"/>
  <c r="MVA55" i="3" s="1"/>
  <c r="MVB55" i="3" s="1"/>
  <c r="MVC55" i="3" s="1"/>
  <c r="MVD55" i="3" s="1"/>
  <c r="MVE55" i="3" s="1"/>
  <c r="MVF55" i="3" s="1"/>
  <c r="MVG55" i="3" s="1"/>
  <c r="MVH55" i="3" s="1"/>
  <c r="MVI55" i="3" s="1"/>
  <c r="MVJ55" i="3"/>
  <c r="MUJ55" i="3"/>
  <c r="MUK55" i="3" s="1"/>
  <c r="MUL55" i="3" s="1"/>
  <c r="MUM55" i="3" s="1"/>
  <c r="MUN55" i="3" s="1"/>
  <c r="MUO55" i="3" s="1"/>
  <c r="MUP55" i="3" s="1"/>
  <c r="MUQ55" i="3" s="1"/>
  <c r="MUR55" i="3" s="1"/>
  <c r="MUS55" i="3" s="1"/>
  <c r="MUT55" i="3"/>
  <c r="MTT55" i="3"/>
  <c r="MTU55" i="3" s="1"/>
  <c r="MTV55" i="3" s="1"/>
  <c r="MTW55" i="3" s="1"/>
  <c r="MTX55" i="3" s="1"/>
  <c r="MTY55" i="3" s="1"/>
  <c r="MTZ55" i="3" s="1"/>
  <c r="MUA55" i="3" s="1"/>
  <c r="MUB55" i="3" s="1"/>
  <c r="MUC55" i="3" s="1"/>
  <c r="MUD55" i="3"/>
  <c r="MTD55" i="3"/>
  <c r="MTE55" i="3" s="1"/>
  <c r="MTF55" i="3" s="1"/>
  <c r="MTG55" i="3" s="1"/>
  <c r="MTH55" i="3" s="1"/>
  <c r="MTI55" i="3" s="1"/>
  <c r="MTJ55" i="3" s="1"/>
  <c r="MTK55" i="3" s="1"/>
  <c r="MTL55" i="3" s="1"/>
  <c r="MTM55" i="3" s="1"/>
  <c r="MTN55" i="3"/>
  <c r="MSN55" i="3"/>
  <c r="MSO55" i="3" s="1"/>
  <c r="MSP55" i="3" s="1"/>
  <c r="MSQ55" i="3" s="1"/>
  <c r="MSR55" i="3" s="1"/>
  <c r="MSS55" i="3" s="1"/>
  <c r="MST55" i="3" s="1"/>
  <c r="MSU55" i="3" s="1"/>
  <c r="MSV55" i="3" s="1"/>
  <c r="MSW55" i="3" s="1"/>
  <c r="MSX55" i="3"/>
  <c r="MRX55" i="3"/>
  <c r="MRY55" i="3" s="1"/>
  <c r="MRZ55" i="3" s="1"/>
  <c r="MSA55" i="3" s="1"/>
  <c r="MSB55" i="3" s="1"/>
  <c r="MSC55" i="3" s="1"/>
  <c r="MSD55" i="3" s="1"/>
  <c r="MSE55" i="3" s="1"/>
  <c r="MSF55" i="3" s="1"/>
  <c r="MSG55" i="3" s="1"/>
  <c r="MSH55" i="3"/>
  <c r="MRH55" i="3"/>
  <c r="MRI55" i="3" s="1"/>
  <c r="MRJ55" i="3" s="1"/>
  <c r="MRK55" i="3" s="1"/>
  <c r="MRL55" i="3" s="1"/>
  <c r="MRM55" i="3" s="1"/>
  <c r="MRN55" i="3" s="1"/>
  <c r="MRO55" i="3" s="1"/>
  <c r="MRP55" i="3" s="1"/>
  <c r="MRQ55" i="3" s="1"/>
  <c r="MRR55" i="3"/>
  <c r="MQR55" i="3"/>
  <c r="MQS55" i="3" s="1"/>
  <c r="MQT55" i="3" s="1"/>
  <c r="MQU55" i="3" s="1"/>
  <c r="MQV55" i="3" s="1"/>
  <c r="MQW55" i="3" s="1"/>
  <c r="MQX55" i="3" s="1"/>
  <c r="MQY55" i="3" s="1"/>
  <c r="MQZ55" i="3" s="1"/>
  <c r="MRA55" i="3" s="1"/>
  <c r="MRB55" i="3"/>
  <c r="MQB55" i="3"/>
  <c r="MQC55" i="3" s="1"/>
  <c r="MQD55" i="3" s="1"/>
  <c r="MQE55" i="3" s="1"/>
  <c r="MQF55" i="3" s="1"/>
  <c r="MQG55" i="3" s="1"/>
  <c r="MQH55" i="3" s="1"/>
  <c r="MQI55" i="3" s="1"/>
  <c r="MQJ55" i="3" s="1"/>
  <c r="MQK55" i="3" s="1"/>
  <c r="MQL55" i="3"/>
  <c r="MPL55" i="3"/>
  <c r="MPM55" i="3" s="1"/>
  <c r="MPN55" i="3" s="1"/>
  <c r="MPO55" i="3" s="1"/>
  <c r="MPP55" i="3" s="1"/>
  <c r="MPQ55" i="3" s="1"/>
  <c r="MPR55" i="3" s="1"/>
  <c r="MPS55" i="3" s="1"/>
  <c r="MPT55" i="3" s="1"/>
  <c r="MPU55" i="3" s="1"/>
  <c r="MPV55" i="3"/>
  <c r="MOV55" i="3"/>
  <c r="MOW55" i="3" s="1"/>
  <c r="MOX55" i="3" s="1"/>
  <c r="MOY55" i="3" s="1"/>
  <c r="MOZ55" i="3" s="1"/>
  <c r="MPA55" i="3" s="1"/>
  <c r="MPB55" i="3" s="1"/>
  <c r="MPC55" i="3" s="1"/>
  <c r="MPD55" i="3" s="1"/>
  <c r="MPE55" i="3" s="1"/>
  <c r="MPF55" i="3"/>
  <c r="MOF55" i="3"/>
  <c r="MOG55" i="3" s="1"/>
  <c r="MOH55" i="3" s="1"/>
  <c r="MOI55" i="3" s="1"/>
  <c r="MOJ55" i="3" s="1"/>
  <c r="MOK55" i="3" s="1"/>
  <c r="MOL55" i="3" s="1"/>
  <c r="MOM55" i="3" s="1"/>
  <c r="MON55" i="3" s="1"/>
  <c r="MOO55" i="3" s="1"/>
  <c r="MOP55" i="3"/>
  <c r="MNP55" i="3"/>
  <c r="MNQ55" i="3" s="1"/>
  <c r="MNR55" i="3" s="1"/>
  <c r="MNS55" i="3" s="1"/>
  <c r="MNT55" i="3" s="1"/>
  <c r="MNU55" i="3" s="1"/>
  <c r="MNV55" i="3" s="1"/>
  <c r="MNW55" i="3" s="1"/>
  <c r="MNX55" i="3" s="1"/>
  <c r="MNY55" i="3" s="1"/>
  <c r="MNZ55" i="3"/>
  <c r="MMZ55" i="3"/>
  <c r="MNA55" i="3" s="1"/>
  <c r="MNB55" i="3" s="1"/>
  <c r="MNC55" i="3" s="1"/>
  <c r="MND55" i="3" s="1"/>
  <c r="MNE55" i="3" s="1"/>
  <c r="MNF55" i="3" s="1"/>
  <c r="MNG55" i="3" s="1"/>
  <c r="MNH55" i="3" s="1"/>
  <c r="MNI55" i="3" s="1"/>
  <c r="MNJ55" i="3"/>
  <c r="MMJ55" i="3"/>
  <c r="MMK55" i="3" s="1"/>
  <c r="MML55" i="3" s="1"/>
  <c r="MMM55" i="3" s="1"/>
  <c r="MMN55" i="3" s="1"/>
  <c r="MMO55" i="3" s="1"/>
  <c r="MMP55" i="3" s="1"/>
  <c r="MMQ55" i="3" s="1"/>
  <c r="MMR55" i="3" s="1"/>
  <c r="MMS55" i="3" s="1"/>
  <c r="MMT55" i="3"/>
  <c r="MLT55" i="3"/>
  <c r="MLU55" i="3" s="1"/>
  <c r="MLV55" i="3" s="1"/>
  <c r="MLW55" i="3" s="1"/>
  <c r="MLX55" i="3" s="1"/>
  <c r="MLY55" i="3" s="1"/>
  <c r="MLZ55" i="3" s="1"/>
  <c r="MMA55" i="3" s="1"/>
  <c r="MMB55" i="3" s="1"/>
  <c r="MMC55" i="3" s="1"/>
  <c r="MMD55" i="3"/>
  <c r="MLD55" i="3"/>
  <c r="MLE55" i="3" s="1"/>
  <c r="MLF55" i="3" s="1"/>
  <c r="MLG55" i="3" s="1"/>
  <c r="MLH55" i="3" s="1"/>
  <c r="MLI55" i="3" s="1"/>
  <c r="MLJ55" i="3" s="1"/>
  <c r="MLK55" i="3" s="1"/>
  <c r="MLL55" i="3" s="1"/>
  <c r="MLM55" i="3" s="1"/>
  <c r="MLN55" i="3"/>
  <c r="MKN55" i="3"/>
  <c r="MKO55" i="3" s="1"/>
  <c r="MKP55" i="3" s="1"/>
  <c r="MKQ55" i="3" s="1"/>
  <c r="MKR55" i="3" s="1"/>
  <c r="MKS55" i="3" s="1"/>
  <c r="MKT55" i="3" s="1"/>
  <c r="MKU55" i="3" s="1"/>
  <c r="MKV55" i="3" s="1"/>
  <c r="MKW55" i="3" s="1"/>
  <c r="MKX55" i="3"/>
  <c r="MJX55" i="3"/>
  <c r="MJY55" i="3" s="1"/>
  <c r="MJZ55" i="3" s="1"/>
  <c r="MKA55" i="3" s="1"/>
  <c r="MKB55" i="3" s="1"/>
  <c r="MKC55" i="3" s="1"/>
  <c r="MKD55" i="3" s="1"/>
  <c r="MKE55" i="3" s="1"/>
  <c r="MKF55" i="3" s="1"/>
  <c r="MKG55" i="3" s="1"/>
  <c r="MKH55" i="3"/>
  <c r="MJH55" i="3"/>
  <c r="MJI55" i="3" s="1"/>
  <c r="MJJ55" i="3" s="1"/>
  <c r="MJK55" i="3" s="1"/>
  <c r="MJL55" i="3" s="1"/>
  <c r="MJM55" i="3" s="1"/>
  <c r="MJN55" i="3" s="1"/>
  <c r="MJO55" i="3" s="1"/>
  <c r="MJP55" i="3" s="1"/>
  <c r="MJQ55" i="3" s="1"/>
  <c r="MJR55" i="3"/>
  <c r="MIR55" i="3"/>
  <c r="MIS55" i="3" s="1"/>
  <c r="MIT55" i="3" s="1"/>
  <c r="MIU55" i="3" s="1"/>
  <c r="MIV55" i="3" s="1"/>
  <c r="MIW55" i="3" s="1"/>
  <c r="MIX55" i="3" s="1"/>
  <c r="MIY55" i="3" s="1"/>
  <c r="MIZ55" i="3" s="1"/>
  <c r="MJA55" i="3" s="1"/>
  <c r="MJB55" i="3"/>
  <c r="MIB55" i="3"/>
  <c r="MIC55" i="3" s="1"/>
  <c r="MID55" i="3" s="1"/>
  <c r="MIE55" i="3" s="1"/>
  <c r="MIF55" i="3" s="1"/>
  <c r="MIG55" i="3" s="1"/>
  <c r="MIH55" i="3" s="1"/>
  <c r="MII55" i="3" s="1"/>
  <c r="MIJ55" i="3" s="1"/>
  <c r="MIK55" i="3" s="1"/>
  <c r="MIL55" i="3"/>
  <c r="MHL55" i="3"/>
  <c r="MHM55" i="3" s="1"/>
  <c r="MHN55" i="3" s="1"/>
  <c r="MHO55" i="3" s="1"/>
  <c r="MHP55" i="3" s="1"/>
  <c r="MHQ55" i="3" s="1"/>
  <c r="MHR55" i="3" s="1"/>
  <c r="MHS55" i="3" s="1"/>
  <c r="MHT55" i="3" s="1"/>
  <c r="MHU55" i="3" s="1"/>
  <c r="MHV55" i="3"/>
  <c r="MGV55" i="3"/>
  <c r="MGW55" i="3" s="1"/>
  <c r="MGX55" i="3" s="1"/>
  <c r="MGY55" i="3" s="1"/>
  <c r="MGZ55" i="3" s="1"/>
  <c r="MHA55" i="3" s="1"/>
  <c r="MHB55" i="3" s="1"/>
  <c r="MHC55" i="3" s="1"/>
  <c r="MHD55" i="3" s="1"/>
  <c r="MHE55" i="3" s="1"/>
  <c r="MHF55" i="3"/>
  <c r="MGF55" i="3"/>
  <c r="MGG55" i="3" s="1"/>
  <c r="MGH55" i="3" s="1"/>
  <c r="MGI55" i="3" s="1"/>
  <c r="MGJ55" i="3" s="1"/>
  <c r="MGK55" i="3" s="1"/>
  <c r="MGL55" i="3" s="1"/>
  <c r="MGM55" i="3" s="1"/>
  <c r="MGN55" i="3" s="1"/>
  <c r="MGO55" i="3" s="1"/>
  <c r="MGP55" i="3"/>
  <c r="MFP55" i="3"/>
  <c r="MFQ55" i="3" s="1"/>
  <c r="MFR55" i="3" s="1"/>
  <c r="MFS55" i="3" s="1"/>
  <c r="MFT55" i="3" s="1"/>
  <c r="MFU55" i="3" s="1"/>
  <c r="MFV55" i="3" s="1"/>
  <c r="MFW55" i="3" s="1"/>
  <c r="MFX55" i="3" s="1"/>
  <c r="MFY55" i="3" s="1"/>
  <c r="MFZ55" i="3"/>
  <c r="MEZ55" i="3"/>
  <c r="MFA55" i="3" s="1"/>
  <c r="MFB55" i="3" s="1"/>
  <c r="MFC55" i="3" s="1"/>
  <c r="MFD55" i="3" s="1"/>
  <c r="MFE55" i="3" s="1"/>
  <c r="MFF55" i="3" s="1"/>
  <c r="MFG55" i="3" s="1"/>
  <c r="MFH55" i="3" s="1"/>
  <c r="MFI55" i="3" s="1"/>
  <c r="MFJ55" i="3"/>
  <c r="MEJ55" i="3"/>
  <c r="MEK55" i="3" s="1"/>
  <c r="MEL55" i="3" s="1"/>
  <c r="MEM55" i="3" s="1"/>
  <c r="MEN55" i="3" s="1"/>
  <c r="MEO55" i="3" s="1"/>
  <c r="MEP55" i="3" s="1"/>
  <c r="MEQ55" i="3" s="1"/>
  <c r="MER55" i="3" s="1"/>
  <c r="MES55" i="3" s="1"/>
  <c r="MET55" i="3"/>
  <c r="MDT55" i="3"/>
  <c r="MDU55" i="3" s="1"/>
  <c r="MDV55" i="3" s="1"/>
  <c r="MDW55" i="3" s="1"/>
  <c r="MDX55" i="3" s="1"/>
  <c r="MDY55" i="3" s="1"/>
  <c r="MDZ55" i="3" s="1"/>
  <c r="MEA55" i="3" s="1"/>
  <c r="MEB55" i="3" s="1"/>
  <c r="MEC55" i="3" s="1"/>
  <c r="MED55" i="3"/>
  <c r="MDD55" i="3"/>
  <c r="MDE55" i="3" s="1"/>
  <c r="MDF55" i="3" s="1"/>
  <c r="MDG55" i="3" s="1"/>
  <c r="MDH55" i="3" s="1"/>
  <c r="MDI55" i="3" s="1"/>
  <c r="MDJ55" i="3" s="1"/>
  <c r="MDK55" i="3" s="1"/>
  <c r="MDL55" i="3" s="1"/>
  <c r="MDM55" i="3" s="1"/>
  <c r="MDN55" i="3"/>
  <c r="MCN55" i="3"/>
  <c r="MCO55" i="3" s="1"/>
  <c r="MCP55" i="3" s="1"/>
  <c r="MCQ55" i="3" s="1"/>
  <c r="MCR55" i="3" s="1"/>
  <c r="MCS55" i="3" s="1"/>
  <c r="MCT55" i="3" s="1"/>
  <c r="MCU55" i="3" s="1"/>
  <c r="MCV55" i="3" s="1"/>
  <c r="MCW55" i="3" s="1"/>
  <c r="MCX55" i="3"/>
  <c r="MBX55" i="3"/>
  <c r="MBY55" i="3" s="1"/>
  <c r="MBZ55" i="3" s="1"/>
  <c r="MCA55" i="3" s="1"/>
  <c r="MCB55" i="3" s="1"/>
  <c r="MCC55" i="3" s="1"/>
  <c r="MCD55" i="3" s="1"/>
  <c r="MCE55" i="3" s="1"/>
  <c r="MCF55" i="3" s="1"/>
  <c r="MCG55" i="3" s="1"/>
  <c r="MCH55" i="3"/>
  <c r="MBH55" i="3"/>
  <c r="MBI55" i="3" s="1"/>
  <c r="MBJ55" i="3" s="1"/>
  <c r="MBK55" i="3" s="1"/>
  <c r="MBL55" i="3" s="1"/>
  <c r="MBM55" i="3" s="1"/>
  <c r="MBN55" i="3" s="1"/>
  <c r="MBO55" i="3" s="1"/>
  <c r="MBP55" i="3" s="1"/>
  <c r="MBQ55" i="3" s="1"/>
  <c r="MBR55" i="3"/>
  <c r="MAR55" i="3"/>
  <c r="MAS55" i="3" s="1"/>
  <c r="MAT55" i="3" s="1"/>
  <c r="MAU55" i="3" s="1"/>
  <c r="MAV55" i="3" s="1"/>
  <c r="MAW55" i="3" s="1"/>
  <c r="MAX55" i="3" s="1"/>
  <c r="MAY55" i="3" s="1"/>
  <c r="MAZ55" i="3" s="1"/>
  <c r="MBA55" i="3" s="1"/>
  <c r="MBB55" i="3"/>
  <c r="MAB55" i="3"/>
  <c r="MAC55" i="3" s="1"/>
  <c r="MAD55" i="3" s="1"/>
  <c r="MAE55" i="3" s="1"/>
  <c r="MAF55" i="3" s="1"/>
  <c r="MAG55" i="3" s="1"/>
  <c r="MAH55" i="3" s="1"/>
  <c r="MAI55" i="3" s="1"/>
  <c r="MAJ55" i="3" s="1"/>
  <c r="MAK55" i="3" s="1"/>
  <c r="MAL55" i="3"/>
  <c r="LZL55" i="3"/>
  <c r="LZM55" i="3" s="1"/>
  <c r="LZN55" i="3" s="1"/>
  <c r="LZO55" i="3" s="1"/>
  <c r="LZP55" i="3" s="1"/>
  <c r="LZQ55" i="3" s="1"/>
  <c r="LZR55" i="3" s="1"/>
  <c r="LZS55" i="3" s="1"/>
  <c r="LZT55" i="3" s="1"/>
  <c r="LZU55" i="3" s="1"/>
  <c r="LZV55" i="3"/>
  <c r="LYV55" i="3"/>
  <c r="LYW55" i="3" s="1"/>
  <c r="LYX55" i="3" s="1"/>
  <c r="LYY55" i="3" s="1"/>
  <c r="LYZ55" i="3" s="1"/>
  <c r="LZA55" i="3" s="1"/>
  <c r="LZB55" i="3" s="1"/>
  <c r="LZC55" i="3" s="1"/>
  <c r="LZD55" i="3" s="1"/>
  <c r="LZE55" i="3" s="1"/>
  <c r="LZF55" i="3"/>
  <c r="LYF55" i="3"/>
  <c r="LYG55" i="3" s="1"/>
  <c r="LYH55" i="3" s="1"/>
  <c r="LYI55" i="3" s="1"/>
  <c r="LYJ55" i="3" s="1"/>
  <c r="LYK55" i="3" s="1"/>
  <c r="LYL55" i="3" s="1"/>
  <c r="LYM55" i="3" s="1"/>
  <c r="LYN55" i="3" s="1"/>
  <c r="LYO55" i="3" s="1"/>
  <c r="LYP55" i="3"/>
  <c r="LXP55" i="3"/>
  <c r="LXQ55" i="3" s="1"/>
  <c r="LXR55" i="3" s="1"/>
  <c r="LXS55" i="3" s="1"/>
  <c r="LXT55" i="3" s="1"/>
  <c r="LXU55" i="3" s="1"/>
  <c r="LXV55" i="3" s="1"/>
  <c r="LXW55" i="3" s="1"/>
  <c r="LXX55" i="3" s="1"/>
  <c r="LXY55" i="3" s="1"/>
  <c r="LXZ55" i="3"/>
  <c r="LWZ55" i="3"/>
  <c r="LXA55" i="3" s="1"/>
  <c r="LXB55" i="3" s="1"/>
  <c r="LXC55" i="3" s="1"/>
  <c r="LXD55" i="3" s="1"/>
  <c r="LXE55" i="3" s="1"/>
  <c r="LXF55" i="3" s="1"/>
  <c r="LXG55" i="3" s="1"/>
  <c r="LXH55" i="3" s="1"/>
  <c r="LXI55" i="3" s="1"/>
  <c r="LXJ55" i="3"/>
  <c r="LWJ55" i="3"/>
  <c r="LWK55" i="3" s="1"/>
  <c r="LWL55" i="3" s="1"/>
  <c r="LWM55" i="3" s="1"/>
  <c r="LWN55" i="3" s="1"/>
  <c r="LWO55" i="3" s="1"/>
  <c r="LWP55" i="3" s="1"/>
  <c r="LWQ55" i="3" s="1"/>
  <c r="LWR55" i="3" s="1"/>
  <c r="LWS55" i="3" s="1"/>
  <c r="LWT55" i="3"/>
  <c r="LVT55" i="3"/>
  <c r="LVU55" i="3" s="1"/>
  <c r="LVV55" i="3" s="1"/>
  <c r="LVW55" i="3" s="1"/>
  <c r="LVX55" i="3" s="1"/>
  <c r="LVY55" i="3" s="1"/>
  <c r="LVZ55" i="3" s="1"/>
  <c r="LWA55" i="3" s="1"/>
  <c r="LWB55" i="3" s="1"/>
  <c r="LWC55" i="3" s="1"/>
  <c r="LWD55" i="3"/>
  <c r="LVD55" i="3"/>
  <c r="LVE55" i="3" s="1"/>
  <c r="LVF55" i="3" s="1"/>
  <c r="LVG55" i="3" s="1"/>
  <c r="LVH55" i="3" s="1"/>
  <c r="LVI55" i="3" s="1"/>
  <c r="LVJ55" i="3" s="1"/>
  <c r="LVK55" i="3" s="1"/>
  <c r="LVL55" i="3" s="1"/>
  <c r="LVM55" i="3" s="1"/>
  <c r="LVN55" i="3"/>
  <c r="LUN55" i="3"/>
  <c r="LUO55" i="3" s="1"/>
  <c r="LUP55" i="3" s="1"/>
  <c r="LUQ55" i="3" s="1"/>
  <c r="LUR55" i="3" s="1"/>
  <c r="LUS55" i="3" s="1"/>
  <c r="LUT55" i="3" s="1"/>
  <c r="LUU55" i="3" s="1"/>
  <c r="LUV55" i="3" s="1"/>
  <c r="LUW55" i="3" s="1"/>
  <c r="LUX55" i="3"/>
  <c r="LTX55" i="3"/>
  <c r="LTY55" i="3" s="1"/>
  <c r="LTZ55" i="3" s="1"/>
  <c r="LUA55" i="3" s="1"/>
  <c r="LUB55" i="3" s="1"/>
  <c r="LUC55" i="3" s="1"/>
  <c r="LUD55" i="3" s="1"/>
  <c r="LUE55" i="3" s="1"/>
  <c r="LUF55" i="3" s="1"/>
  <c r="LUG55" i="3" s="1"/>
  <c r="LUH55" i="3"/>
  <c r="LTH55" i="3"/>
  <c r="LTI55" i="3" s="1"/>
  <c r="LTJ55" i="3" s="1"/>
  <c r="LTK55" i="3" s="1"/>
  <c r="LTL55" i="3" s="1"/>
  <c r="LTM55" i="3" s="1"/>
  <c r="LTN55" i="3" s="1"/>
  <c r="LTO55" i="3" s="1"/>
  <c r="LTP55" i="3" s="1"/>
  <c r="LTQ55" i="3" s="1"/>
  <c r="LTR55" i="3"/>
  <c r="LSR55" i="3"/>
  <c r="LSS55" i="3" s="1"/>
  <c r="LST55" i="3" s="1"/>
  <c r="LSU55" i="3" s="1"/>
  <c r="LSV55" i="3" s="1"/>
  <c r="LSW55" i="3" s="1"/>
  <c r="LSX55" i="3" s="1"/>
  <c r="LSY55" i="3" s="1"/>
  <c r="LSZ55" i="3" s="1"/>
  <c r="LTA55" i="3" s="1"/>
  <c r="LTB55" i="3"/>
  <c r="LSB55" i="3"/>
  <c r="LSC55" i="3" s="1"/>
  <c r="LSD55" i="3" s="1"/>
  <c r="LSE55" i="3" s="1"/>
  <c r="LSF55" i="3" s="1"/>
  <c r="LSG55" i="3" s="1"/>
  <c r="LSH55" i="3" s="1"/>
  <c r="LSI55" i="3" s="1"/>
  <c r="LSJ55" i="3" s="1"/>
  <c r="LSK55" i="3" s="1"/>
  <c r="LSL55" i="3"/>
  <c r="LRL55" i="3"/>
  <c r="LRM55" i="3" s="1"/>
  <c r="LRN55" i="3" s="1"/>
  <c r="LRO55" i="3" s="1"/>
  <c r="LRP55" i="3" s="1"/>
  <c r="LRQ55" i="3" s="1"/>
  <c r="LRR55" i="3" s="1"/>
  <c r="LRS55" i="3" s="1"/>
  <c r="LRT55" i="3" s="1"/>
  <c r="LRU55" i="3" s="1"/>
  <c r="LRV55" i="3"/>
  <c r="LQV55" i="3"/>
  <c r="LQW55" i="3" s="1"/>
  <c r="LQX55" i="3" s="1"/>
  <c r="LQY55" i="3" s="1"/>
  <c r="LQZ55" i="3" s="1"/>
  <c r="LRA55" i="3" s="1"/>
  <c r="LRB55" i="3" s="1"/>
  <c r="LRC55" i="3" s="1"/>
  <c r="LRD55" i="3" s="1"/>
  <c r="LRE55" i="3" s="1"/>
  <c r="LRF55" i="3"/>
  <c r="LQF55" i="3"/>
  <c r="LQG55" i="3" s="1"/>
  <c r="LQH55" i="3" s="1"/>
  <c r="LQI55" i="3" s="1"/>
  <c r="LQJ55" i="3" s="1"/>
  <c r="LQK55" i="3" s="1"/>
  <c r="LQL55" i="3" s="1"/>
  <c r="LQM55" i="3" s="1"/>
  <c r="LQN55" i="3" s="1"/>
  <c r="LQO55" i="3" s="1"/>
  <c r="LQP55" i="3"/>
  <c r="LPP55" i="3"/>
  <c r="LPQ55" i="3" s="1"/>
  <c r="LPR55" i="3" s="1"/>
  <c r="LPS55" i="3" s="1"/>
  <c r="LPT55" i="3" s="1"/>
  <c r="LPU55" i="3" s="1"/>
  <c r="LPV55" i="3" s="1"/>
  <c r="LPW55" i="3" s="1"/>
  <c r="LPX55" i="3" s="1"/>
  <c r="LPY55" i="3" s="1"/>
  <c r="LPZ55" i="3"/>
  <c r="LOZ55" i="3"/>
  <c r="LPA55" i="3" s="1"/>
  <c r="LPB55" i="3" s="1"/>
  <c r="LPC55" i="3" s="1"/>
  <c r="LPD55" i="3" s="1"/>
  <c r="LPE55" i="3" s="1"/>
  <c r="LPF55" i="3" s="1"/>
  <c r="LPG55" i="3" s="1"/>
  <c r="LPH55" i="3" s="1"/>
  <c r="LPI55" i="3" s="1"/>
  <c r="LPJ55" i="3"/>
  <c r="LOJ55" i="3"/>
  <c r="LOK55" i="3" s="1"/>
  <c r="LOL55" i="3" s="1"/>
  <c r="LOM55" i="3" s="1"/>
  <c r="LON55" i="3" s="1"/>
  <c r="LOO55" i="3" s="1"/>
  <c r="LOP55" i="3" s="1"/>
  <c r="LOQ55" i="3" s="1"/>
  <c r="LOR55" i="3" s="1"/>
  <c r="LOS55" i="3" s="1"/>
  <c r="LOT55" i="3"/>
  <c r="LNT55" i="3"/>
  <c r="LNU55" i="3" s="1"/>
  <c r="LNV55" i="3" s="1"/>
  <c r="LNW55" i="3" s="1"/>
  <c r="LNX55" i="3" s="1"/>
  <c r="LNY55" i="3" s="1"/>
  <c r="LNZ55" i="3" s="1"/>
  <c r="LOA55" i="3" s="1"/>
  <c r="LOB55" i="3" s="1"/>
  <c r="LOC55" i="3" s="1"/>
  <c r="LOD55" i="3"/>
  <c r="LND55" i="3"/>
  <c r="LNE55" i="3" s="1"/>
  <c r="LNF55" i="3" s="1"/>
  <c r="LNG55" i="3" s="1"/>
  <c r="LNH55" i="3" s="1"/>
  <c r="LNI55" i="3" s="1"/>
  <c r="LNJ55" i="3" s="1"/>
  <c r="LNK55" i="3" s="1"/>
  <c r="LNL55" i="3" s="1"/>
  <c r="LNM55" i="3" s="1"/>
  <c r="LNN55" i="3"/>
  <c r="LMN55" i="3"/>
  <c r="LMO55" i="3" s="1"/>
  <c r="LMP55" i="3" s="1"/>
  <c r="LMQ55" i="3" s="1"/>
  <c r="LMR55" i="3" s="1"/>
  <c r="LMS55" i="3" s="1"/>
  <c r="LMT55" i="3" s="1"/>
  <c r="LMU55" i="3" s="1"/>
  <c r="LMV55" i="3" s="1"/>
  <c r="LMW55" i="3" s="1"/>
  <c r="LMX55" i="3"/>
  <c r="LLX55" i="3"/>
  <c r="LLY55" i="3" s="1"/>
  <c r="LLZ55" i="3" s="1"/>
  <c r="LMA55" i="3" s="1"/>
  <c r="LMB55" i="3" s="1"/>
  <c r="LMC55" i="3" s="1"/>
  <c r="LMD55" i="3" s="1"/>
  <c r="LME55" i="3" s="1"/>
  <c r="LMF55" i="3" s="1"/>
  <c r="LMG55" i="3" s="1"/>
  <c r="LMH55" i="3"/>
  <c r="LLH55" i="3"/>
  <c r="LLI55" i="3" s="1"/>
  <c r="LLJ55" i="3" s="1"/>
  <c r="LLK55" i="3" s="1"/>
  <c r="LLL55" i="3" s="1"/>
  <c r="LLM55" i="3" s="1"/>
  <c r="LLN55" i="3" s="1"/>
  <c r="LLO55" i="3" s="1"/>
  <c r="LLP55" i="3" s="1"/>
  <c r="LLQ55" i="3" s="1"/>
  <c r="LLR55" i="3"/>
  <c r="LKR55" i="3"/>
  <c r="LKS55" i="3" s="1"/>
  <c r="LKT55" i="3" s="1"/>
  <c r="LKU55" i="3" s="1"/>
  <c r="LKV55" i="3" s="1"/>
  <c r="LKW55" i="3" s="1"/>
  <c r="LKX55" i="3" s="1"/>
  <c r="LKY55" i="3" s="1"/>
  <c r="LKZ55" i="3" s="1"/>
  <c r="LLA55" i="3" s="1"/>
  <c r="LLB55" i="3"/>
  <c r="LKB55" i="3"/>
  <c r="LKC55" i="3" s="1"/>
  <c r="LKD55" i="3" s="1"/>
  <c r="LKE55" i="3" s="1"/>
  <c r="LKF55" i="3" s="1"/>
  <c r="LKG55" i="3" s="1"/>
  <c r="LKH55" i="3" s="1"/>
  <c r="LKI55" i="3" s="1"/>
  <c r="LKJ55" i="3" s="1"/>
  <c r="LKK55" i="3" s="1"/>
  <c r="LKL55" i="3"/>
  <c r="LJL55" i="3"/>
  <c r="LJM55" i="3" s="1"/>
  <c r="LJN55" i="3" s="1"/>
  <c r="LJO55" i="3" s="1"/>
  <c r="LJP55" i="3" s="1"/>
  <c r="LJQ55" i="3" s="1"/>
  <c r="LJR55" i="3" s="1"/>
  <c r="LJS55" i="3" s="1"/>
  <c r="LJT55" i="3" s="1"/>
  <c r="LJU55" i="3" s="1"/>
  <c r="LJV55" i="3"/>
  <c r="LIV55" i="3"/>
  <c r="LIW55" i="3" s="1"/>
  <c r="LIX55" i="3" s="1"/>
  <c r="LIY55" i="3" s="1"/>
  <c r="LIZ55" i="3" s="1"/>
  <c r="LJA55" i="3" s="1"/>
  <c r="LJB55" i="3" s="1"/>
  <c r="LJC55" i="3" s="1"/>
  <c r="LJD55" i="3" s="1"/>
  <c r="LJE55" i="3" s="1"/>
  <c r="LJF55" i="3"/>
  <c r="LIF55" i="3"/>
  <c r="LIG55" i="3" s="1"/>
  <c r="LIH55" i="3" s="1"/>
  <c r="LII55" i="3" s="1"/>
  <c r="LIJ55" i="3" s="1"/>
  <c r="LIK55" i="3" s="1"/>
  <c r="LIL55" i="3" s="1"/>
  <c r="LIM55" i="3" s="1"/>
  <c r="LIN55" i="3" s="1"/>
  <c r="LIO55" i="3" s="1"/>
  <c r="LIP55" i="3"/>
  <c r="LHP55" i="3"/>
  <c r="LHQ55" i="3" s="1"/>
  <c r="LHR55" i="3" s="1"/>
  <c r="LHS55" i="3" s="1"/>
  <c r="LHT55" i="3" s="1"/>
  <c r="LHU55" i="3" s="1"/>
  <c r="LHV55" i="3" s="1"/>
  <c r="LHW55" i="3" s="1"/>
  <c r="LHX55" i="3" s="1"/>
  <c r="LHY55" i="3" s="1"/>
  <c r="LHZ55" i="3"/>
  <c r="LGZ55" i="3"/>
  <c r="LHA55" i="3" s="1"/>
  <c r="LHB55" i="3" s="1"/>
  <c r="LHC55" i="3" s="1"/>
  <c r="LHD55" i="3" s="1"/>
  <c r="LHE55" i="3" s="1"/>
  <c r="LHF55" i="3" s="1"/>
  <c r="LHG55" i="3" s="1"/>
  <c r="LHH55" i="3" s="1"/>
  <c r="LHI55" i="3" s="1"/>
  <c r="LHJ55" i="3"/>
  <c r="LGJ55" i="3"/>
  <c r="LGK55" i="3" s="1"/>
  <c r="LGL55" i="3" s="1"/>
  <c r="LGM55" i="3" s="1"/>
  <c r="LGN55" i="3" s="1"/>
  <c r="LGO55" i="3" s="1"/>
  <c r="LGP55" i="3" s="1"/>
  <c r="LGQ55" i="3" s="1"/>
  <c r="LGR55" i="3" s="1"/>
  <c r="LGS55" i="3" s="1"/>
  <c r="LGT55" i="3"/>
  <c r="LFT55" i="3"/>
  <c r="LFU55" i="3" s="1"/>
  <c r="LFV55" i="3" s="1"/>
  <c r="LFW55" i="3" s="1"/>
  <c r="LFX55" i="3" s="1"/>
  <c r="LFY55" i="3" s="1"/>
  <c r="LFZ55" i="3" s="1"/>
  <c r="LGA55" i="3" s="1"/>
  <c r="LGB55" i="3" s="1"/>
  <c r="LGC55" i="3" s="1"/>
  <c r="LGD55" i="3"/>
  <c r="LFD55" i="3"/>
  <c r="LFE55" i="3" s="1"/>
  <c r="LFF55" i="3" s="1"/>
  <c r="LFG55" i="3" s="1"/>
  <c r="LFH55" i="3" s="1"/>
  <c r="LFI55" i="3" s="1"/>
  <c r="LFJ55" i="3" s="1"/>
  <c r="LFK55" i="3" s="1"/>
  <c r="LFL55" i="3" s="1"/>
  <c r="LFM55" i="3" s="1"/>
  <c r="LFN55" i="3"/>
  <c r="LEN55" i="3"/>
  <c r="LEO55" i="3" s="1"/>
  <c r="LEP55" i="3" s="1"/>
  <c r="LEQ55" i="3" s="1"/>
  <c r="LER55" i="3" s="1"/>
  <c r="LES55" i="3" s="1"/>
  <c r="LET55" i="3" s="1"/>
  <c r="LEU55" i="3" s="1"/>
  <c r="LEV55" i="3" s="1"/>
  <c r="LEW55" i="3" s="1"/>
  <c r="LEX55" i="3"/>
  <c r="LDX55" i="3"/>
  <c r="LDY55" i="3" s="1"/>
  <c r="LDZ55" i="3" s="1"/>
  <c r="LEA55" i="3" s="1"/>
  <c r="LEB55" i="3" s="1"/>
  <c r="LEC55" i="3" s="1"/>
  <c r="LED55" i="3" s="1"/>
  <c r="LEE55" i="3" s="1"/>
  <c r="LEF55" i="3" s="1"/>
  <c r="LEG55" i="3" s="1"/>
  <c r="LEH55" i="3"/>
  <c r="LDH55" i="3"/>
  <c r="LDI55" i="3" s="1"/>
  <c r="LDJ55" i="3" s="1"/>
  <c r="LDK55" i="3" s="1"/>
  <c r="LDL55" i="3" s="1"/>
  <c r="LDM55" i="3" s="1"/>
  <c r="LDN55" i="3" s="1"/>
  <c r="LDO55" i="3" s="1"/>
  <c r="LDP55" i="3" s="1"/>
  <c r="LDQ55" i="3" s="1"/>
  <c r="LDR55" i="3"/>
  <c r="LCR55" i="3"/>
  <c r="LCS55" i="3" s="1"/>
  <c r="LCT55" i="3" s="1"/>
  <c r="LCU55" i="3" s="1"/>
  <c r="LCV55" i="3" s="1"/>
  <c r="LCW55" i="3" s="1"/>
  <c r="LCX55" i="3" s="1"/>
  <c r="LCY55" i="3" s="1"/>
  <c r="LCZ55" i="3" s="1"/>
  <c r="LDA55" i="3" s="1"/>
  <c r="LDB55" i="3"/>
  <c r="LCB55" i="3"/>
  <c r="LCC55" i="3" s="1"/>
  <c r="LCD55" i="3" s="1"/>
  <c r="LCE55" i="3" s="1"/>
  <c r="LCF55" i="3" s="1"/>
  <c r="LCG55" i="3" s="1"/>
  <c r="LCH55" i="3" s="1"/>
  <c r="LCI55" i="3" s="1"/>
  <c r="LCJ55" i="3" s="1"/>
  <c r="LCK55" i="3" s="1"/>
  <c r="LCL55" i="3"/>
  <c r="LBL55" i="3"/>
  <c r="LBM55" i="3" s="1"/>
  <c r="LBN55" i="3" s="1"/>
  <c r="LBO55" i="3" s="1"/>
  <c r="LBP55" i="3" s="1"/>
  <c r="LBQ55" i="3" s="1"/>
  <c r="LBR55" i="3" s="1"/>
  <c r="LBS55" i="3" s="1"/>
  <c r="LBT55" i="3" s="1"/>
  <c r="LBU55" i="3" s="1"/>
  <c r="LBV55" i="3"/>
  <c r="LAV55" i="3"/>
  <c r="LAW55" i="3" s="1"/>
  <c r="LAX55" i="3" s="1"/>
  <c r="LAY55" i="3" s="1"/>
  <c r="LAZ55" i="3" s="1"/>
  <c r="LBA55" i="3" s="1"/>
  <c r="LBB55" i="3" s="1"/>
  <c r="LBC55" i="3" s="1"/>
  <c r="LBD55" i="3" s="1"/>
  <c r="LBE55" i="3" s="1"/>
  <c r="LBF55" i="3"/>
  <c r="LAF55" i="3"/>
  <c r="LAG55" i="3" s="1"/>
  <c r="LAH55" i="3" s="1"/>
  <c r="LAI55" i="3" s="1"/>
  <c r="LAJ55" i="3" s="1"/>
  <c r="LAK55" i="3" s="1"/>
  <c r="LAL55" i="3" s="1"/>
  <c r="LAM55" i="3" s="1"/>
  <c r="LAN55" i="3" s="1"/>
  <c r="LAO55" i="3" s="1"/>
  <c r="LAP55" i="3"/>
  <c r="KZP55" i="3"/>
  <c r="KZQ55" i="3" s="1"/>
  <c r="KZR55" i="3" s="1"/>
  <c r="KZS55" i="3" s="1"/>
  <c r="KZT55" i="3" s="1"/>
  <c r="KZU55" i="3" s="1"/>
  <c r="KZV55" i="3" s="1"/>
  <c r="KZW55" i="3" s="1"/>
  <c r="KZX55" i="3" s="1"/>
  <c r="KZY55" i="3" s="1"/>
  <c r="KZZ55" i="3"/>
  <c r="KYZ55" i="3"/>
  <c r="KZA55" i="3" s="1"/>
  <c r="KZB55" i="3" s="1"/>
  <c r="KZC55" i="3" s="1"/>
  <c r="KZD55" i="3" s="1"/>
  <c r="KZE55" i="3" s="1"/>
  <c r="KZF55" i="3" s="1"/>
  <c r="KZG55" i="3" s="1"/>
  <c r="KZH55" i="3" s="1"/>
  <c r="KZI55" i="3" s="1"/>
  <c r="KZJ55" i="3"/>
  <c r="KYJ55" i="3"/>
  <c r="KYK55" i="3" s="1"/>
  <c r="KYL55" i="3" s="1"/>
  <c r="KYM55" i="3" s="1"/>
  <c r="KYN55" i="3" s="1"/>
  <c r="KYO55" i="3" s="1"/>
  <c r="KYP55" i="3" s="1"/>
  <c r="KYQ55" i="3" s="1"/>
  <c r="KYR55" i="3" s="1"/>
  <c r="KYS55" i="3" s="1"/>
  <c r="KYT55" i="3"/>
  <c r="KXT55" i="3"/>
  <c r="KXU55" i="3" s="1"/>
  <c r="KXV55" i="3" s="1"/>
  <c r="KXW55" i="3" s="1"/>
  <c r="KXX55" i="3" s="1"/>
  <c r="KXY55" i="3" s="1"/>
  <c r="KXZ55" i="3" s="1"/>
  <c r="KYA55" i="3" s="1"/>
  <c r="KYB55" i="3" s="1"/>
  <c r="KYC55" i="3" s="1"/>
  <c r="KYD55" i="3"/>
  <c r="KXD55" i="3"/>
  <c r="KXE55" i="3" s="1"/>
  <c r="KXF55" i="3" s="1"/>
  <c r="KXG55" i="3" s="1"/>
  <c r="KXH55" i="3" s="1"/>
  <c r="KXI55" i="3" s="1"/>
  <c r="KXJ55" i="3" s="1"/>
  <c r="KXK55" i="3" s="1"/>
  <c r="KXL55" i="3" s="1"/>
  <c r="KXM55" i="3" s="1"/>
  <c r="KXN55" i="3"/>
  <c r="KWN55" i="3"/>
  <c r="KWO55" i="3" s="1"/>
  <c r="KWP55" i="3" s="1"/>
  <c r="KWQ55" i="3" s="1"/>
  <c r="KWR55" i="3" s="1"/>
  <c r="KWS55" i="3" s="1"/>
  <c r="KWT55" i="3" s="1"/>
  <c r="KWU55" i="3" s="1"/>
  <c r="KWV55" i="3" s="1"/>
  <c r="KWW55" i="3" s="1"/>
  <c r="KWX55" i="3"/>
  <c r="KVX55" i="3"/>
  <c r="KVY55" i="3" s="1"/>
  <c r="KVZ55" i="3" s="1"/>
  <c r="KWA55" i="3" s="1"/>
  <c r="KWB55" i="3" s="1"/>
  <c r="KWC55" i="3" s="1"/>
  <c r="KWD55" i="3" s="1"/>
  <c r="KWE55" i="3" s="1"/>
  <c r="KWF55" i="3" s="1"/>
  <c r="KWG55" i="3" s="1"/>
  <c r="KWH55" i="3"/>
  <c r="KVH55" i="3"/>
  <c r="KVI55" i="3" s="1"/>
  <c r="KVJ55" i="3" s="1"/>
  <c r="KVK55" i="3" s="1"/>
  <c r="KVL55" i="3" s="1"/>
  <c r="KVM55" i="3" s="1"/>
  <c r="KVN55" i="3" s="1"/>
  <c r="KVO55" i="3" s="1"/>
  <c r="KVP55" i="3" s="1"/>
  <c r="KVQ55" i="3" s="1"/>
  <c r="KVR55" i="3"/>
  <c r="KUR55" i="3"/>
  <c r="KUS55" i="3" s="1"/>
  <c r="KUT55" i="3" s="1"/>
  <c r="KUU55" i="3" s="1"/>
  <c r="KUV55" i="3" s="1"/>
  <c r="KUW55" i="3" s="1"/>
  <c r="KUX55" i="3" s="1"/>
  <c r="KUY55" i="3" s="1"/>
  <c r="KUZ55" i="3" s="1"/>
  <c r="KVA55" i="3" s="1"/>
  <c r="KVB55" i="3"/>
  <c r="KUB55" i="3"/>
  <c r="KUC55" i="3" s="1"/>
  <c r="KUD55" i="3" s="1"/>
  <c r="KUE55" i="3" s="1"/>
  <c r="KUF55" i="3" s="1"/>
  <c r="KUG55" i="3" s="1"/>
  <c r="KUH55" i="3" s="1"/>
  <c r="KUI55" i="3" s="1"/>
  <c r="KUJ55" i="3" s="1"/>
  <c r="KUK55" i="3" s="1"/>
  <c r="KUL55" i="3"/>
  <c r="KTL55" i="3"/>
  <c r="KTM55" i="3" s="1"/>
  <c r="KTN55" i="3" s="1"/>
  <c r="KTO55" i="3" s="1"/>
  <c r="KTP55" i="3" s="1"/>
  <c r="KTQ55" i="3" s="1"/>
  <c r="KTR55" i="3" s="1"/>
  <c r="KTS55" i="3" s="1"/>
  <c r="KTT55" i="3" s="1"/>
  <c r="KTU55" i="3" s="1"/>
  <c r="KTV55" i="3"/>
  <c r="KSV55" i="3"/>
  <c r="KSW55" i="3" s="1"/>
  <c r="KSX55" i="3" s="1"/>
  <c r="KSY55" i="3" s="1"/>
  <c r="KSZ55" i="3" s="1"/>
  <c r="KTA55" i="3" s="1"/>
  <c r="KTB55" i="3" s="1"/>
  <c r="KTC55" i="3" s="1"/>
  <c r="KTD55" i="3" s="1"/>
  <c r="KTE55" i="3" s="1"/>
  <c r="KTF55" i="3"/>
  <c r="KSF55" i="3"/>
  <c r="KSG55" i="3" s="1"/>
  <c r="KSH55" i="3" s="1"/>
  <c r="KSI55" i="3" s="1"/>
  <c r="KSJ55" i="3" s="1"/>
  <c r="KSK55" i="3" s="1"/>
  <c r="KSL55" i="3" s="1"/>
  <c r="KSM55" i="3" s="1"/>
  <c r="KSN55" i="3" s="1"/>
  <c r="KSO55" i="3" s="1"/>
  <c r="KSP55" i="3"/>
  <c r="KRP55" i="3"/>
  <c r="KRQ55" i="3" s="1"/>
  <c r="KRR55" i="3" s="1"/>
  <c r="KRS55" i="3" s="1"/>
  <c r="KRT55" i="3" s="1"/>
  <c r="KRU55" i="3" s="1"/>
  <c r="KRV55" i="3" s="1"/>
  <c r="KRW55" i="3" s="1"/>
  <c r="KRX55" i="3" s="1"/>
  <c r="KRY55" i="3" s="1"/>
  <c r="KRZ55" i="3"/>
  <c r="KQZ55" i="3"/>
  <c r="KRA55" i="3" s="1"/>
  <c r="KRB55" i="3" s="1"/>
  <c r="KRC55" i="3" s="1"/>
  <c r="KRD55" i="3" s="1"/>
  <c r="KRE55" i="3" s="1"/>
  <c r="KRF55" i="3" s="1"/>
  <c r="KRG55" i="3" s="1"/>
  <c r="KRH55" i="3" s="1"/>
  <c r="KRI55" i="3" s="1"/>
  <c r="KRJ55" i="3"/>
  <c r="KQJ55" i="3"/>
  <c r="KQK55" i="3" s="1"/>
  <c r="KQL55" i="3" s="1"/>
  <c r="KQM55" i="3" s="1"/>
  <c r="KQN55" i="3" s="1"/>
  <c r="KQO55" i="3" s="1"/>
  <c r="KQP55" i="3" s="1"/>
  <c r="KQQ55" i="3" s="1"/>
  <c r="KQR55" i="3" s="1"/>
  <c r="KQS55" i="3" s="1"/>
  <c r="KQT55" i="3"/>
  <c r="KPT55" i="3"/>
  <c r="KPU55" i="3" s="1"/>
  <c r="KPV55" i="3" s="1"/>
  <c r="KPW55" i="3" s="1"/>
  <c r="KPX55" i="3" s="1"/>
  <c r="KPY55" i="3" s="1"/>
  <c r="KPZ55" i="3" s="1"/>
  <c r="KQA55" i="3" s="1"/>
  <c r="KQB55" i="3" s="1"/>
  <c r="KQC55" i="3" s="1"/>
  <c r="KQD55" i="3"/>
  <c r="KPD55" i="3"/>
  <c r="KPE55" i="3" s="1"/>
  <c r="KPF55" i="3" s="1"/>
  <c r="KPG55" i="3" s="1"/>
  <c r="KPH55" i="3" s="1"/>
  <c r="KPI55" i="3" s="1"/>
  <c r="KPJ55" i="3" s="1"/>
  <c r="KPK55" i="3" s="1"/>
  <c r="KPL55" i="3" s="1"/>
  <c r="KPM55" i="3" s="1"/>
  <c r="KPN55" i="3"/>
  <c r="KON55" i="3"/>
  <c r="KOO55" i="3" s="1"/>
  <c r="KOP55" i="3" s="1"/>
  <c r="KOQ55" i="3" s="1"/>
  <c r="KOR55" i="3" s="1"/>
  <c r="KOS55" i="3" s="1"/>
  <c r="KOT55" i="3" s="1"/>
  <c r="KOU55" i="3" s="1"/>
  <c r="KOV55" i="3" s="1"/>
  <c r="KOW55" i="3" s="1"/>
  <c r="KOX55" i="3"/>
  <c r="KNX55" i="3"/>
  <c r="KNY55" i="3" s="1"/>
  <c r="KNZ55" i="3" s="1"/>
  <c r="KOA55" i="3" s="1"/>
  <c r="KOB55" i="3" s="1"/>
  <c r="KOC55" i="3" s="1"/>
  <c r="KOD55" i="3" s="1"/>
  <c r="KOE55" i="3" s="1"/>
  <c r="KOF55" i="3" s="1"/>
  <c r="KOG55" i="3" s="1"/>
  <c r="KOH55" i="3"/>
  <c r="KNH55" i="3"/>
  <c r="KNI55" i="3" s="1"/>
  <c r="KNJ55" i="3" s="1"/>
  <c r="KNK55" i="3" s="1"/>
  <c r="KNL55" i="3" s="1"/>
  <c r="KNM55" i="3" s="1"/>
  <c r="KNN55" i="3" s="1"/>
  <c r="KNO55" i="3" s="1"/>
  <c r="KNP55" i="3" s="1"/>
  <c r="KNQ55" i="3" s="1"/>
  <c r="KNR55" i="3"/>
  <c r="KMR55" i="3"/>
  <c r="KMS55" i="3" s="1"/>
  <c r="KMT55" i="3" s="1"/>
  <c r="KMU55" i="3" s="1"/>
  <c r="KMV55" i="3" s="1"/>
  <c r="KMW55" i="3" s="1"/>
  <c r="KMX55" i="3" s="1"/>
  <c r="KMY55" i="3" s="1"/>
  <c r="KMZ55" i="3" s="1"/>
  <c r="KNA55" i="3" s="1"/>
  <c r="KNB55" i="3"/>
  <c r="KMB55" i="3"/>
  <c r="KMC55" i="3" s="1"/>
  <c r="KMD55" i="3" s="1"/>
  <c r="KME55" i="3" s="1"/>
  <c r="KMF55" i="3" s="1"/>
  <c r="KMG55" i="3" s="1"/>
  <c r="KMH55" i="3" s="1"/>
  <c r="KMI55" i="3" s="1"/>
  <c r="KMJ55" i="3" s="1"/>
  <c r="KMK55" i="3" s="1"/>
  <c r="KML55" i="3"/>
  <c r="KLL55" i="3"/>
  <c r="KLM55" i="3" s="1"/>
  <c r="KLN55" i="3" s="1"/>
  <c r="KLO55" i="3" s="1"/>
  <c r="KLP55" i="3" s="1"/>
  <c r="KLQ55" i="3" s="1"/>
  <c r="KLR55" i="3" s="1"/>
  <c r="KLS55" i="3" s="1"/>
  <c r="KLT55" i="3" s="1"/>
  <c r="KLU55" i="3" s="1"/>
  <c r="KLV55" i="3"/>
  <c r="KKV55" i="3"/>
  <c r="KKW55" i="3" s="1"/>
  <c r="KKX55" i="3" s="1"/>
  <c r="KKY55" i="3" s="1"/>
  <c r="KKZ55" i="3" s="1"/>
  <c r="KLA55" i="3" s="1"/>
  <c r="KLB55" i="3" s="1"/>
  <c r="KLC55" i="3" s="1"/>
  <c r="KLD55" i="3" s="1"/>
  <c r="KLE55" i="3" s="1"/>
  <c r="KLF55" i="3"/>
  <c r="KKF55" i="3"/>
  <c r="KKG55" i="3" s="1"/>
  <c r="KKH55" i="3" s="1"/>
  <c r="KKI55" i="3" s="1"/>
  <c r="KKJ55" i="3" s="1"/>
  <c r="KKK55" i="3" s="1"/>
  <c r="KKL55" i="3" s="1"/>
  <c r="KKM55" i="3" s="1"/>
  <c r="KKN55" i="3" s="1"/>
  <c r="KKO55" i="3" s="1"/>
  <c r="KKP55" i="3"/>
  <c r="KJP55" i="3"/>
  <c r="KJQ55" i="3" s="1"/>
  <c r="KJR55" i="3" s="1"/>
  <c r="KJS55" i="3" s="1"/>
  <c r="KJT55" i="3" s="1"/>
  <c r="KJU55" i="3" s="1"/>
  <c r="KJV55" i="3" s="1"/>
  <c r="KJW55" i="3" s="1"/>
  <c r="KJX55" i="3" s="1"/>
  <c r="KJY55" i="3" s="1"/>
  <c r="KJZ55" i="3"/>
  <c r="KIZ55" i="3"/>
  <c r="KJA55" i="3" s="1"/>
  <c r="KJB55" i="3" s="1"/>
  <c r="KJC55" i="3" s="1"/>
  <c r="KJD55" i="3" s="1"/>
  <c r="KJE55" i="3" s="1"/>
  <c r="KJF55" i="3" s="1"/>
  <c r="KJG55" i="3" s="1"/>
  <c r="KJH55" i="3" s="1"/>
  <c r="KJI55" i="3" s="1"/>
  <c r="KJJ55" i="3"/>
  <c r="KIJ55" i="3"/>
  <c r="KIK55" i="3" s="1"/>
  <c r="KIL55" i="3" s="1"/>
  <c r="KIM55" i="3" s="1"/>
  <c r="KIN55" i="3" s="1"/>
  <c r="KIO55" i="3" s="1"/>
  <c r="KIP55" i="3" s="1"/>
  <c r="KIQ55" i="3" s="1"/>
  <c r="KIR55" i="3" s="1"/>
  <c r="KIS55" i="3" s="1"/>
  <c r="KIT55" i="3"/>
  <c r="KHT55" i="3"/>
  <c r="KHU55" i="3" s="1"/>
  <c r="KHV55" i="3" s="1"/>
  <c r="KHW55" i="3" s="1"/>
  <c r="KHX55" i="3" s="1"/>
  <c r="KHY55" i="3" s="1"/>
  <c r="KHZ55" i="3" s="1"/>
  <c r="KIA55" i="3" s="1"/>
  <c r="KIB55" i="3" s="1"/>
  <c r="KIC55" i="3" s="1"/>
  <c r="KID55" i="3"/>
  <c r="KHD55" i="3"/>
  <c r="KHE55" i="3" s="1"/>
  <c r="KHF55" i="3" s="1"/>
  <c r="KHG55" i="3" s="1"/>
  <c r="KHH55" i="3" s="1"/>
  <c r="KHI55" i="3" s="1"/>
  <c r="KHJ55" i="3" s="1"/>
  <c r="KHK55" i="3" s="1"/>
  <c r="KHL55" i="3" s="1"/>
  <c r="KHM55" i="3" s="1"/>
  <c r="KHN55" i="3"/>
  <c r="KGN55" i="3"/>
  <c r="KGO55" i="3" s="1"/>
  <c r="KGP55" i="3" s="1"/>
  <c r="KGQ55" i="3" s="1"/>
  <c r="KGR55" i="3" s="1"/>
  <c r="KGS55" i="3" s="1"/>
  <c r="KGT55" i="3" s="1"/>
  <c r="KGU55" i="3" s="1"/>
  <c r="KGV55" i="3" s="1"/>
  <c r="KGW55" i="3" s="1"/>
  <c r="KGX55" i="3"/>
  <c r="KFX55" i="3"/>
  <c r="KFY55" i="3" s="1"/>
  <c r="KFZ55" i="3" s="1"/>
  <c r="KGA55" i="3" s="1"/>
  <c r="KGB55" i="3" s="1"/>
  <c r="KGC55" i="3" s="1"/>
  <c r="KGD55" i="3" s="1"/>
  <c r="KGE55" i="3" s="1"/>
  <c r="KGF55" i="3" s="1"/>
  <c r="KGG55" i="3" s="1"/>
  <c r="KGH55" i="3"/>
  <c r="KFH55" i="3"/>
  <c r="KFI55" i="3" s="1"/>
  <c r="KFJ55" i="3" s="1"/>
  <c r="KFK55" i="3" s="1"/>
  <c r="KFL55" i="3" s="1"/>
  <c r="KFM55" i="3" s="1"/>
  <c r="KFN55" i="3" s="1"/>
  <c r="KFO55" i="3" s="1"/>
  <c r="KFP55" i="3" s="1"/>
  <c r="KFQ55" i="3" s="1"/>
  <c r="KFR55" i="3"/>
  <c r="KER55" i="3"/>
  <c r="KES55" i="3" s="1"/>
  <c r="KET55" i="3" s="1"/>
  <c r="KEU55" i="3" s="1"/>
  <c r="KEV55" i="3" s="1"/>
  <c r="KEW55" i="3" s="1"/>
  <c r="KEX55" i="3" s="1"/>
  <c r="KEY55" i="3" s="1"/>
  <c r="KEZ55" i="3" s="1"/>
  <c r="KFA55" i="3" s="1"/>
  <c r="KFB55" i="3"/>
  <c r="KEB55" i="3"/>
  <c r="KEC55" i="3" s="1"/>
  <c r="KED55" i="3" s="1"/>
  <c r="KEE55" i="3" s="1"/>
  <c r="KEF55" i="3" s="1"/>
  <c r="KEG55" i="3" s="1"/>
  <c r="KEH55" i="3" s="1"/>
  <c r="KEI55" i="3" s="1"/>
  <c r="KEJ55" i="3" s="1"/>
  <c r="KEK55" i="3" s="1"/>
  <c r="KEL55" i="3"/>
  <c r="KDL55" i="3"/>
  <c r="KDM55" i="3" s="1"/>
  <c r="KDN55" i="3" s="1"/>
  <c r="KDO55" i="3" s="1"/>
  <c r="KDP55" i="3" s="1"/>
  <c r="KDQ55" i="3" s="1"/>
  <c r="KDR55" i="3" s="1"/>
  <c r="KDS55" i="3" s="1"/>
  <c r="KDT55" i="3" s="1"/>
  <c r="KDU55" i="3" s="1"/>
  <c r="KDV55" i="3"/>
  <c r="KCV55" i="3"/>
  <c r="KCW55" i="3" s="1"/>
  <c r="KCX55" i="3" s="1"/>
  <c r="KCY55" i="3" s="1"/>
  <c r="KCZ55" i="3" s="1"/>
  <c r="KDA55" i="3" s="1"/>
  <c r="KDB55" i="3" s="1"/>
  <c r="KDC55" i="3" s="1"/>
  <c r="KDD55" i="3" s="1"/>
  <c r="KDE55" i="3" s="1"/>
  <c r="KDF55" i="3"/>
  <c r="KCF55" i="3"/>
  <c r="KCG55" i="3" s="1"/>
  <c r="KCH55" i="3" s="1"/>
  <c r="KCI55" i="3" s="1"/>
  <c r="KCJ55" i="3" s="1"/>
  <c r="KCK55" i="3" s="1"/>
  <c r="KCL55" i="3" s="1"/>
  <c r="KCM55" i="3" s="1"/>
  <c r="KCN55" i="3" s="1"/>
  <c r="KCO55" i="3" s="1"/>
  <c r="KCP55" i="3"/>
  <c r="KBP55" i="3"/>
  <c r="KBQ55" i="3" s="1"/>
  <c r="KBR55" i="3" s="1"/>
  <c r="KBS55" i="3" s="1"/>
  <c r="KBT55" i="3" s="1"/>
  <c r="KBU55" i="3" s="1"/>
  <c r="KBV55" i="3" s="1"/>
  <c r="KBW55" i="3" s="1"/>
  <c r="KBX55" i="3" s="1"/>
  <c r="KBY55" i="3" s="1"/>
  <c r="KBZ55" i="3"/>
  <c r="KAZ55" i="3"/>
  <c r="KBA55" i="3" s="1"/>
  <c r="KBB55" i="3" s="1"/>
  <c r="KBC55" i="3" s="1"/>
  <c r="KBD55" i="3" s="1"/>
  <c r="KBE55" i="3" s="1"/>
  <c r="KBF55" i="3" s="1"/>
  <c r="KBG55" i="3" s="1"/>
  <c r="KBH55" i="3" s="1"/>
  <c r="KBI55" i="3" s="1"/>
  <c r="KBJ55" i="3"/>
  <c r="KAJ55" i="3"/>
  <c r="KAK55" i="3" s="1"/>
  <c r="KAL55" i="3" s="1"/>
  <c r="KAM55" i="3" s="1"/>
  <c r="KAN55" i="3" s="1"/>
  <c r="KAO55" i="3" s="1"/>
  <c r="KAP55" i="3" s="1"/>
  <c r="KAQ55" i="3" s="1"/>
  <c r="KAR55" i="3" s="1"/>
  <c r="KAS55" i="3" s="1"/>
  <c r="KAT55" i="3"/>
  <c r="JZT55" i="3"/>
  <c r="JZU55" i="3" s="1"/>
  <c r="JZV55" i="3" s="1"/>
  <c r="JZW55" i="3" s="1"/>
  <c r="JZX55" i="3" s="1"/>
  <c r="JZY55" i="3" s="1"/>
  <c r="JZZ55" i="3" s="1"/>
  <c r="KAA55" i="3" s="1"/>
  <c r="KAB55" i="3" s="1"/>
  <c r="KAC55" i="3" s="1"/>
  <c r="KAD55" i="3"/>
  <c r="JZD55" i="3"/>
  <c r="JZE55" i="3" s="1"/>
  <c r="JZF55" i="3" s="1"/>
  <c r="JZG55" i="3" s="1"/>
  <c r="JZH55" i="3" s="1"/>
  <c r="JZI55" i="3" s="1"/>
  <c r="JZJ55" i="3" s="1"/>
  <c r="JZK55" i="3" s="1"/>
  <c r="JZL55" i="3" s="1"/>
  <c r="JZM55" i="3" s="1"/>
  <c r="JZN55" i="3"/>
  <c r="JYN55" i="3"/>
  <c r="JYO55" i="3" s="1"/>
  <c r="JYP55" i="3" s="1"/>
  <c r="JYQ55" i="3" s="1"/>
  <c r="JYR55" i="3" s="1"/>
  <c r="JYS55" i="3" s="1"/>
  <c r="JYT55" i="3" s="1"/>
  <c r="JYU55" i="3" s="1"/>
  <c r="JYV55" i="3" s="1"/>
  <c r="JYW55" i="3" s="1"/>
  <c r="JYX55" i="3"/>
  <c r="JXX55" i="3"/>
  <c r="JXY55" i="3" s="1"/>
  <c r="JXZ55" i="3" s="1"/>
  <c r="JYA55" i="3" s="1"/>
  <c r="JYB55" i="3" s="1"/>
  <c r="JYC55" i="3" s="1"/>
  <c r="JYD55" i="3" s="1"/>
  <c r="JYE55" i="3" s="1"/>
  <c r="JYF55" i="3" s="1"/>
  <c r="JYG55" i="3" s="1"/>
  <c r="JYH55" i="3"/>
  <c r="JXH55" i="3"/>
  <c r="JXI55" i="3" s="1"/>
  <c r="JXJ55" i="3" s="1"/>
  <c r="JXK55" i="3" s="1"/>
  <c r="JXL55" i="3" s="1"/>
  <c r="JXM55" i="3" s="1"/>
  <c r="JXN55" i="3" s="1"/>
  <c r="JXO55" i="3" s="1"/>
  <c r="JXP55" i="3" s="1"/>
  <c r="JXQ55" i="3" s="1"/>
  <c r="JXR55" i="3"/>
  <c r="JWR55" i="3"/>
  <c r="JWS55" i="3" s="1"/>
  <c r="JWT55" i="3" s="1"/>
  <c r="JWU55" i="3" s="1"/>
  <c r="JWV55" i="3" s="1"/>
  <c r="JWW55" i="3" s="1"/>
  <c r="JWX55" i="3" s="1"/>
  <c r="JWY55" i="3" s="1"/>
  <c r="JWZ55" i="3" s="1"/>
  <c r="JXA55" i="3" s="1"/>
  <c r="JXB55" i="3"/>
  <c r="JWB55" i="3"/>
  <c r="JWC55" i="3" s="1"/>
  <c r="JWD55" i="3" s="1"/>
  <c r="JWE55" i="3" s="1"/>
  <c r="JWF55" i="3" s="1"/>
  <c r="JWG55" i="3" s="1"/>
  <c r="JWH55" i="3" s="1"/>
  <c r="JWI55" i="3" s="1"/>
  <c r="JWJ55" i="3" s="1"/>
  <c r="JWK55" i="3" s="1"/>
  <c r="JWL55" i="3"/>
  <c r="JVL55" i="3"/>
  <c r="JVM55" i="3" s="1"/>
  <c r="JVN55" i="3" s="1"/>
  <c r="JVO55" i="3" s="1"/>
  <c r="JVP55" i="3" s="1"/>
  <c r="JVQ55" i="3" s="1"/>
  <c r="JVR55" i="3" s="1"/>
  <c r="JVS55" i="3" s="1"/>
  <c r="JVT55" i="3" s="1"/>
  <c r="JVU55" i="3" s="1"/>
  <c r="JVV55" i="3"/>
  <c r="JUV55" i="3"/>
  <c r="JUW55" i="3" s="1"/>
  <c r="JUX55" i="3" s="1"/>
  <c r="JUY55" i="3" s="1"/>
  <c r="JUZ55" i="3" s="1"/>
  <c r="JVA55" i="3" s="1"/>
  <c r="JVB55" i="3" s="1"/>
  <c r="JVC55" i="3" s="1"/>
  <c r="JVD55" i="3" s="1"/>
  <c r="JVE55" i="3" s="1"/>
  <c r="JVF55" i="3"/>
  <c r="JUF55" i="3"/>
  <c r="JUG55" i="3" s="1"/>
  <c r="JUH55" i="3" s="1"/>
  <c r="JUI55" i="3" s="1"/>
  <c r="JUJ55" i="3" s="1"/>
  <c r="JUK55" i="3" s="1"/>
  <c r="JUL55" i="3" s="1"/>
  <c r="JUM55" i="3" s="1"/>
  <c r="JUN55" i="3" s="1"/>
  <c r="JUO55" i="3" s="1"/>
  <c r="JUP55" i="3"/>
  <c r="JTP55" i="3"/>
  <c r="JTQ55" i="3" s="1"/>
  <c r="JTR55" i="3" s="1"/>
  <c r="JTS55" i="3" s="1"/>
  <c r="JTT55" i="3" s="1"/>
  <c r="JTU55" i="3" s="1"/>
  <c r="JTV55" i="3" s="1"/>
  <c r="JTW55" i="3" s="1"/>
  <c r="JTX55" i="3" s="1"/>
  <c r="JTY55" i="3" s="1"/>
  <c r="JTZ55" i="3"/>
  <c r="JSZ55" i="3"/>
  <c r="JTA55" i="3" s="1"/>
  <c r="JTB55" i="3" s="1"/>
  <c r="JTC55" i="3" s="1"/>
  <c r="JTD55" i="3" s="1"/>
  <c r="JTE55" i="3" s="1"/>
  <c r="JTF55" i="3" s="1"/>
  <c r="JTG55" i="3" s="1"/>
  <c r="JTH55" i="3" s="1"/>
  <c r="JTI55" i="3" s="1"/>
  <c r="JTJ55" i="3"/>
  <c r="JSJ55" i="3"/>
  <c r="JSK55" i="3" s="1"/>
  <c r="JSL55" i="3" s="1"/>
  <c r="JSM55" i="3" s="1"/>
  <c r="JSN55" i="3" s="1"/>
  <c r="JSO55" i="3" s="1"/>
  <c r="JSP55" i="3" s="1"/>
  <c r="JSQ55" i="3" s="1"/>
  <c r="JSR55" i="3" s="1"/>
  <c r="JSS55" i="3" s="1"/>
  <c r="JST55" i="3"/>
  <c r="JRT55" i="3"/>
  <c r="JRU55" i="3" s="1"/>
  <c r="JRV55" i="3" s="1"/>
  <c r="JRW55" i="3" s="1"/>
  <c r="JRX55" i="3" s="1"/>
  <c r="JRY55" i="3" s="1"/>
  <c r="JRZ55" i="3" s="1"/>
  <c r="JSA55" i="3" s="1"/>
  <c r="JSB55" i="3" s="1"/>
  <c r="JSC55" i="3" s="1"/>
  <c r="JSD55" i="3"/>
  <c r="JRD55" i="3"/>
  <c r="JRE55" i="3" s="1"/>
  <c r="JRF55" i="3" s="1"/>
  <c r="JRG55" i="3" s="1"/>
  <c r="JRH55" i="3" s="1"/>
  <c r="JRI55" i="3" s="1"/>
  <c r="JRJ55" i="3" s="1"/>
  <c r="JRK55" i="3" s="1"/>
  <c r="JRL55" i="3" s="1"/>
  <c r="JRM55" i="3" s="1"/>
  <c r="JRN55" i="3"/>
  <c r="JQN55" i="3"/>
  <c r="JQO55" i="3" s="1"/>
  <c r="JQP55" i="3" s="1"/>
  <c r="JQQ55" i="3" s="1"/>
  <c r="JQR55" i="3" s="1"/>
  <c r="JQS55" i="3" s="1"/>
  <c r="JQT55" i="3" s="1"/>
  <c r="JQU55" i="3" s="1"/>
  <c r="JQV55" i="3" s="1"/>
  <c r="JQW55" i="3" s="1"/>
  <c r="JQX55" i="3"/>
  <c r="JPX55" i="3"/>
  <c r="JPY55" i="3" s="1"/>
  <c r="JPZ55" i="3" s="1"/>
  <c r="JQA55" i="3" s="1"/>
  <c r="JQB55" i="3" s="1"/>
  <c r="JQC55" i="3" s="1"/>
  <c r="JQD55" i="3" s="1"/>
  <c r="JQE55" i="3" s="1"/>
  <c r="JQF55" i="3" s="1"/>
  <c r="JQG55" i="3" s="1"/>
  <c r="JQH55" i="3"/>
  <c r="JPH55" i="3"/>
  <c r="JPI55" i="3" s="1"/>
  <c r="JPJ55" i="3" s="1"/>
  <c r="JPK55" i="3" s="1"/>
  <c r="JPL55" i="3" s="1"/>
  <c r="JPM55" i="3" s="1"/>
  <c r="JPN55" i="3" s="1"/>
  <c r="JPO55" i="3" s="1"/>
  <c r="JPP55" i="3" s="1"/>
  <c r="JPQ55" i="3" s="1"/>
  <c r="JPR55" i="3"/>
  <c r="JOR55" i="3"/>
  <c r="JOS55" i="3" s="1"/>
  <c r="JOT55" i="3" s="1"/>
  <c r="JOU55" i="3" s="1"/>
  <c r="JOV55" i="3" s="1"/>
  <c r="JOW55" i="3" s="1"/>
  <c r="JOX55" i="3" s="1"/>
  <c r="JOY55" i="3" s="1"/>
  <c r="JOZ55" i="3" s="1"/>
  <c r="JPA55" i="3" s="1"/>
  <c r="JPB55" i="3"/>
  <c r="JOB55" i="3"/>
  <c r="JOC55" i="3" s="1"/>
  <c r="JOD55" i="3" s="1"/>
  <c r="JOE55" i="3" s="1"/>
  <c r="JOF55" i="3" s="1"/>
  <c r="JOG55" i="3" s="1"/>
  <c r="JOH55" i="3" s="1"/>
  <c r="JOI55" i="3" s="1"/>
  <c r="JOJ55" i="3" s="1"/>
  <c r="JOK55" i="3" s="1"/>
  <c r="JOL55" i="3"/>
  <c r="JNL55" i="3"/>
  <c r="JNM55" i="3" s="1"/>
  <c r="JNN55" i="3" s="1"/>
  <c r="JNO55" i="3" s="1"/>
  <c r="JNP55" i="3" s="1"/>
  <c r="JNQ55" i="3" s="1"/>
  <c r="JNR55" i="3" s="1"/>
  <c r="JNS55" i="3" s="1"/>
  <c r="JNT55" i="3" s="1"/>
  <c r="JNU55" i="3" s="1"/>
  <c r="JNV55" i="3"/>
  <c r="JMV55" i="3"/>
  <c r="JMW55" i="3" s="1"/>
  <c r="JMX55" i="3" s="1"/>
  <c r="JMY55" i="3" s="1"/>
  <c r="JMZ55" i="3" s="1"/>
  <c r="JNA55" i="3" s="1"/>
  <c r="JNB55" i="3" s="1"/>
  <c r="JNC55" i="3" s="1"/>
  <c r="JND55" i="3" s="1"/>
  <c r="JNE55" i="3" s="1"/>
  <c r="JNF55" i="3"/>
  <c r="JMF55" i="3"/>
  <c r="JMG55" i="3" s="1"/>
  <c r="JMH55" i="3" s="1"/>
  <c r="JMI55" i="3" s="1"/>
  <c r="JMJ55" i="3" s="1"/>
  <c r="JMK55" i="3" s="1"/>
  <c r="JML55" i="3" s="1"/>
  <c r="JMM55" i="3" s="1"/>
  <c r="JMN55" i="3" s="1"/>
  <c r="JMO55" i="3" s="1"/>
  <c r="JMP55" i="3"/>
  <c r="JLP55" i="3"/>
  <c r="JLQ55" i="3" s="1"/>
  <c r="JLR55" i="3" s="1"/>
  <c r="JLS55" i="3" s="1"/>
  <c r="JLT55" i="3" s="1"/>
  <c r="JLU55" i="3" s="1"/>
  <c r="JLV55" i="3" s="1"/>
  <c r="JLW55" i="3" s="1"/>
  <c r="JLX55" i="3" s="1"/>
  <c r="JLY55" i="3" s="1"/>
  <c r="JLZ55" i="3"/>
  <c r="JKZ55" i="3"/>
  <c r="JLA55" i="3" s="1"/>
  <c r="JLB55" i="3" s="1"/>
  <c r="JLC55" i="3" s="1"/>
  <c r="JLD55" i="3" s="1"/>
  <c r="JLE55" i="3" s="1"/>
  <c r="JLF55" i="3" s="1"/>
  <c r="JLG55" i="3" s="1"/>
  <c r="JLH55" i="3" s="1"/>
  <c r="JLI55" i="3" s="1"/>
  <c r="JLJ55" i="3"/>
  <c r="JKJ55" i="3"/>
  <c r="JKK55" i="3" s="1"/>
  <c r="JKL55" i="3" s="1"/>
  <c r="JKM55" i="3" s="1"/>
  <c r="JKN55" i="3" s="1"/>
  <c r="JKO55" i="3" s="1"/>
  <c r="JKP55" i="3" s="1"/>
  <c r="JKQ55" i="3" s="1"/>
  <c r="JKR55" i="3" s="1"/>
  <c r="JKS55" i="3" s="1"/>
  <c r="JKT55" i="3"/>
  <c r="JJT55" i="3"/>
  <c r="JJU55" i="3" s="1"/>
  <c r="JJV55" i="3" s="1"/>
  <c r="JJW55" i="3" s="1"/>
  <c r="JJX55" i="3" s="1"/>
  <c r="JJY55" i="3" s="1"/>
  <c r="JJZ55" i="3" s="1"/>
  <c r="JKA55" i="3" s="1"/>
  <c r="JKB55" i="3" s="1"/>
  <c r="JKC55" i="3" s="1"/>
  <c r="JKD55" i="3"/>
  <c r="JJD55" i="3"/>
  <c r="JJE55" i="3" s="1"/>
  <c r="JJF55" i="3" s="1"/>
  <c r="JJG55" i="3" s="1"/>
  <c r="JJH55" i="3" s="1"/>
  <c r="JJI55" i="3" s="1"/>
  <c r="JJJ55" i="3" s="1"/>
  <c r="JJK55" i="3" s="1"/>
  <c r="JJL55" i="3" s="1"/>
  <c r="JJM55" i="3" s="1"/>
  <c r="JJN55" i="3"/>
  <c r="JIN55" i="3"/>
  <c r="JIO55" i="3" s="1"/>
  <c r="JIP55" i="3" s="1"/>
  <c r="JIQ55" i="3" s="1"/>
  <c r="JIR55" i="3" s="1"/>
  <c r="JIS55" i="3" s="1"/>
  <c r="JIT55" i="3" s="1"/>
  <c r="JIU55" i="3" s="1"/>
  <c r="JIV55" i="3" s="1"/>
  <c r="JIW55" i="3" s="1"/>
  <c r="JIX55" i="3"/>
  <c r="JHX55" i="3"/>
  <c r="JHY55" i="3" s="1"/>
  <c r="JHZ55" i="3" s="1"/>
  <c r="JIA55" i="3" s="1"/>
  <c r="JIB55" i="3" s="1"/>
  <c r="JIC55" i="3" s="1"/>
  <c r="JID55" i="3" s="1"/>
  <c r="JIE55" i="3" s="1"/>
  <c r="JIF55" i="3" s="1"/>
  <c r="JIG55" i="3" s="1"/>
  <c r="JIH55" i="3"/>
  <c r="JHH55" i="3"/>
  <c r="JHI55" i="3" s="1"/>
  <c r="JHJ55" i="3" s="1"/>
  <c r="JHK55" i="3" s="1"/>
  <c r="JHL55" i="3" s="1"/>
  <c r="JHM55" i="3" s="1"/>
  <c r="JHN55" i="3" s="1"/>
  <c r="JHO55" i="3" s="1"/>
  <c r="JHP55" i="3" s="1"/>
  <c r="JHQ55" i="3" s="1"/>
  <c r="JHR55" i="3"/>
  <c r="JGR55" i="3"/>
  <c r="JGS55" i="3" s="1"/>
  <c r="JGT55" i="3" s="1"/>
  <c r="JGU55" i="3" s="1"/>
  <c r="JGV55" i="3" s="1"/>
  <c r="JGW55" i="3" s="1"/>
  <c r="JGX55" i="3" s="1"/>
  <c r="JGY55" i="3" s="1"/>
  <c r="JGZ55" i="3" s="1"/>
  <c r="JHA55" i="3" s="1"/>
  <c r="JHB55" i="3"/>
  <c r="JGB55" i="3"/>
  <c r="JGC55" i="3" s="1"/>
  <c r="JGD55" i="3" s="1"/>
  <c r="JGE55" i="3" s="1"/>
  <c r="JGF55" i="3" s="1"/>
  <c r="JGG55" i="3" s="1"/>
  <c r="JGH55" i="3" s="1"/>
  <c r="JGI55" i="3" s="1"/>
  <c r="JGJ55" i="3" s="1"/>
  <c r="JGK55" i="3" s="1"/>
  <c r="JGL55" i="3"/>
  <c r="JFL55" i="3"/>
  <c r="JFM55" i="3" s="1"/>
  <c r="JFN55" i="3" s="1"/>
  <c r="JFO55" i="3" s="1"/>
  <c r="JFP55" i="3" s="1"/>
  <c r="JFQ55" i="3" s="1"/>
  <c r="JFR55" i="3" s="1"/>
  <c r="JFS55" i="3" s="1"/>
  <c r="JFT55" i="3" s="1"/>
  <c r="JFU55" i="3" s="1"/>
  <c r="JFV55" i="3"/>
  <c r="JEV55" i="3"/>
  <c r="JEW55" i="3" s="1"/>
  <c r="JEX55" i="3" s="1"/>
  <c r="JEY55" i="3" s="1"/>
  <c r="JEZ55" i="3" s="1"/>
  <c r="JFA55" i="3" s="1"/>
  <c r="JFB55" i="3" s="1"/>
  <c r="JFC55" i="3" s="1"/>
  <c r="JFD55" i="3" s="1"/>
  <c r="JFE55" i="3" s="1"/>
  <c r="JFF55" i="3"/>
  <c r="JEF55" i="3"/>
  <c r="JEG55" i="3" s="1"/>
  <c r="JEH55" i="3" s="1"/>
  <c r="JEI55" i="3" s="1"/>
  <c r="JEJ55" i="3" s="1"/>
  <c r="JEK55" i="3" s="1"/>
  <c r="JEL55" i="3" s="1"/>
  <c r="JEM55" i="3" s="1"/>
  <c r="JEN55" i="3" s="1"/>
  <c r="JEO55" i="3" s="1"/>
  <c r="JEP55" i="3"/>
  <c r="JDP55" i="3"/>
  <c r="JDQ55" i="3" s="1"/>
  <c r="JDR55" i="3" s="1"/>
  <c r="JDS55" i="3" s="1"/>
  <c r="JDT55" i="3" s="1"/>
  <c r="JDU55" i="3" s="1"/>
  <c r="JDV55" i="3" s="1"/>
  <c r="JDW55" i="3" s="1"/>
  <c r="JDX55" i="3" s="1"/>
  <c r="JDY55" i="3" s="1"/>
  <c r="JDZ55" i="3"/>
  <c r="JCZ55" i="3"/>
  <c r="JDA55" i="3" s="1"/>
  <c r="JDB55" i="3" s="1"/>
  <c r="JDC55" i="3" s="1"/>
  <c r="JDD55" i="3" s="1"/>
  <c r="JDE55" i="3" s="1"/>
  <c r="JDF55" i="3" s="1"/>
  <c r="JDG55" i="3" s="1"/>
  <c r="JDH55" i="3" s="1"/>
  <c r="JDI55" i="3" s="1"/>
  <c r="JDJ55" i="3"/>
  <c r="JCJ55" i="3"/>
  <c r="JCK55" i="3" s="1"/>
  <c r="JCL55" i="3" s="1"/>
  <c r="JCM55" i="3" s="1"/>
  <c r="JCN55" i="3" s="1"/>
  <c r="JCO55" i="3" s="1"/>
  <c r="JCP55" i="3" s="1"/>
  <c r="JCQ55" i="3" s="1"/>
  <c r="JCR55" i="3" s="1"/>
  <c r="JCS55" i="3" s="1"/>
  <c r="JCT55" i="3"/>
  <c r="JBT55" i="3"/>
  <c r="JBU55" i="3" s="1"/>
  <c r="JBV55" i="3" s="1"/>
  <c r="JBW55" i="3" s="1"/>
  <c r="JBX55" i="3" s="1"/>
  <c r="JBY55" i="3" s="1"/>
  <c r="JBZ55" i="3" s="1"/>
  <c r="JCA55" i="3" s="1"/>
  <c r="JCB55" i="3" s="1"/>
  <c r="JCC55" i="3" s="1"/>
  <c r="JCD55" i="3"/>
  <c r="JBD55" i="3"/>
  <c r="JBE55" i="3" s="1"/>
  <c r="JBF55" i="3" s="1"/>
  <c r="JBG55" i="3" s="1"/>
  <c r="JBH55" i="3" s="1"/>
  <c r="JBI55" i="3" s="1"/>
  <c r="JBJ55" i="3" s="1"/>
  <c r="JBK55" i="3" s="1"/>
  <c r="JBL55" i="3" s="1"/>
  <c r="JBM55" i="3" s="1"/>
  <c r="JBN55" i="3"/>
  <c r="JAN55" i="3"/>
  <c r="JAO55" i="3" s="1"/>
  <c r="JAP55" i="3" s="1"/>
  <c r="JAQ55" i="3" s="1"/>
  <c r="JAR55" i="3" s="1"/>
  <c r="JAS55" i="3" s="1"/>
  <c r="JAT55" i="3" s="1"/>
  <c r="JAU55" i="3" s="1"/>
  <c r="JAV55" i="3" s="1"/>
  <c r="JAW55" i="3" s="1"/>
  <c r="JAX55" i="3"/>
  <c r="IZX55" i="3"/>
  <c r="IZY55" i="3" s="1"/>
  <c r="IZZ55" i="3" s="1"/>
  <c r="JAA55" i="3" s="1"/>
  <c r="JAB55" i="3" s="1"/>
  <c r="JAC55" i="3" s="1"/>
  <c r="JAD55" i="3" s="1"/>
  <c r="JAE55" i="3" s="1"/>
  <c r="JAF55" i="3" s="1"/>
  <c r="JAG55" i="3" s="1"/>
  <c r="JAH55" i="3"/>
  <c r="IZH55" i="3"/>
  <c r="IZI55" i="3" s="1"/>
  <c r="IZJ55" i="3" s="1"/>
  <c r="IZK55" i="3" s="1"/>
  <c r="IZL55" i="3" s="1"/>
  <c r="IZM55" i="3" s="1"/>
  <c r="IZN55" i="3" s="1"/>
  <c r="IZO55" i="3" s="1"/>
  <c r="IZP55" i="3" s="1"/>
  <c r="IZQ55" i="3" s="1"/>
  <c r="IZR55" i="3"/>
  <c r="IYR55" i="3"/>
  <c r="IYS55" i="3" s="1"/>
  <c r="IYT55" i="3" s="1"/>
  <c r="IYU55" i="3" s="1"/>
  <c r="IYV55" i="3" s="1"/>
  <c r="IYW55" i="3" s="1"/>
  <c r="IYX55" i="3" s="1"/>
  <c r="IYY55" i="3" s="1"/>
  <c r="IYZ55" i="3" s="1"/>
  <c r="IZA55" i="3" s="1"/>
  <c r="IZB55" i="3"/>
  <c r="IYB55" i="3"/>
  <c r="IYC55" i="3" s="1"/>
  <c r="IYD55" i="3" s="1"/>
  <c r="IYE55" i="3" s="1"/>
  <c r="IYF55" i="3" s="1"/>
  <c r="IYG55" i="3" s="1"/>
  <c r="IYH55" i="3" s="1"/>
  <c r="IYI55" i="3" s="1"/>
  <c r="IYJ55" i="3" s="1"/>
  <c r="IYK55" i="3" s="1"/>
  <c r="IYL55" i="3"/>
  <c r="IXL55" i="3"/>
  <c r="IXM55" i="3" s="1"/>
  <c r="IXN55" i="3" s="1"/>
  <c r="IXO55" i="3" s="1"/>
  <c r="IXP55" i="3" s="1"/>
  <c r="IXQ55" i="3" s="1"/>
  <c r="IXR55" i="3" s="1"/>
  <c r="IXS55" i="3" s="1"/>
  <c r="IXT55" i="3" s="1"/>
  <c r="IXU55" i="3" s="1"/>
  <c r="IXV55" i="3"/>
  <c r="IWV55" i="3"/>
  <c r="IWW55" i="3" s="1"/>
  <c r="IWX55" i="3" s="1"/>
  <c r="IWY55" i="3" s="1"/>
  <c r="IWZ55" i="3" s="1"/>
  <c r="IXA55" i="3" s="1"/>
  <c r="IXB55" i="3" s="1"/>
  <c r="IXC55" i="3" s="1"/>
  <c r="IXD55" i="3" s="1"/>
  <c r="IXE55" i="3" s="1"/>
  <c r="IXF55" i="3"/>
  <c r="IWF55" i="3"/>
  <c r="IWG55" i="3" s="1"/>
  <c r="IWH55" i="3" s="1"/>
  <c r="IWI55" i="3" s="1"/>
  <c r="IWJ55" i="3" s="1"/>
  <c r="IWK55" i="3" s="1"/>
  <c r="IWL55" i="3" s="1"/>
  <c r="IWM55" i="3" s="1"/>
  <c r="IWN55" i="3" s="1"/>
  <c r="IWO55" i="3" s="1"/>
  <c r="IWP55" i="3"/>
  <c r="IVP55" i="3"/>
  <c r="IVQ55" i="3" s="1"/>
  <c r="IVR55" i="3" s="1"/>
  <c r="IVS55" i="3" s="1"/>
  <c r="IVT55" i="3" s="1"/>
  <c r="IVU55" i="3" s="1"/>
  <c r="IVV55" i="3" s="1"/>
  <c r="IVW55" i="3" s="1"/>
  <c r="IVX55" i="3" s="1"/>
  <c r="IVY55" i="3" s="1"/>
  <c r="IVZ55" i="3"/>
  <c r="IUZ55" i="3"/>
  <c r="IVA55" i="3" s="1"/>
  <c r="IVB55" i="3" s="1"/>
  <c r="IVC55" i="3" s="1"/>
  <c r="IVD55" i="3" s="1"/>
  <c r="IVE55" i="3" s="1"/>
  <c r="IVF55" i="3" s="1"/>
  <c r="IVG55" i="3" s="1"/>
  <c r="IVH55" i="3" s="1"/>
  <c r="IVI55" i="3" s="1"/>
  <c r="IVJ55" i="3"/>
  <c r="IUJ55" i="3"/>
  <c r="IUK55" i="3" s="1"/>
  <c r="IUL55" i="3" s="1"/>
  <c r="IUM55" i="3" s="1"/>
  <c r="IUN55" i="3" s="1"/>
  <c r="IUO55" i="3" s="1"/>
  <c r="IUP55" i="3" s="1"/>
  <c r="IUQ55" i="3" s="1"/>
  <c r="IUR55" i="3" s="1"/>
  <c r="IUS55" i="3" s="1"/>
  <c r="IUT55" i="3"/>
  <c r="ITT55" i="3"/>
  <c r="ITU55" i="3" s="1"/>
  <c r="ITV55" i="3" s="1"/>
  <c r="ITW55" i="3" s="1"/>
  <c r="ITX55" i="3" s="1"/>
  <c r="ITY55" i="3" s="1"/>
  <c r="ITZ55" i="3" s="1"/>
  <c r="IUA55" i="3" s="1"/>
  <c r="IUB55" i="3" s="1"/>
  <c r="IUC55" i="3" s="1"/>
  <c r="IUD55" i="3"/>
  <c r="ITD55" i="3"/>
  <c r="ITE55" i="3" s="1"/>
  <c r="ITF55" i="3" s="1"/>
  <c r="ITG55" i="3" s="1"/>
  <c r="ITH55" i="3" s="1"/>
  <c r="ITI55" i="3" s="1"/>
  <c r="ITJ55" i="3" s="1"/>
  <c r="ITK55" i="3" s="1"/>
  <c r="ITL55" i="3" s="1"/>
  <c r="ITM55" i="3" s="1"/>
  <c r="ITN55" i="3"/>
  <c r="ISN55" i="3"/>
  <c r="ISO55" i="3" s="1"/>
  <c r="ISP55" i="3" s="1"/>
  <c r="ISQ55" i="3" s="1"/>
  <c r="ISR55" i="3" s="1"/>
  <c r="ISS55" i="3" s="1"/>
  <c r="IST55" i="3" s="1"/>
  <c r="ISU55" i="3" s="1"/>
  <c r="ISV55" i="3" s="1"/>
  <c r="ISW55" i="3" s="1"/>
  <c r="ISX55" i="3"/>
  <c r="IRX55" i="3"/>
  <c r="IRY55" i="3" s="1"/>
  <c r="IRZ55" i="3" s="1"/>
  <c r="ISA55" i="3" s="1"/>
  <c r="ISB55" i="3" s="1"/>
  <c r="ISC55" i="3" s="1"/>
  <c r="ISD55" i="3" s="1"/>
  <c r="ISE55" i="3" s="1"/>
  <c r="ISF55" i="3" s="1"/>
  <c r="ISG55" i="3" s="1"/>
  <c r="ISH55" i="3"/>
  <c r="IRH55" i="3"/>
  <c r="IRI55" i="3" s="1"/>
  <c r="IRJ55" i="3" s="1"/>
  <c r="IRK55" i="3" s="1"/>
  <c r="IRL55" i="3" s="1"/>
  <c r="IRM55" i="3" s="1"/>
  <c r="IRN55" i="3" s="1"/>
  <c r="IRO55" i="3" s="1"/>
  <c r="IRP55" i="3" s="1"/>
  <c r="IRQ55" i="3" s="1"/>
  <c r="IRR55" i="3"/>
  <c r="IQR55" i="3"/>
  <c r="IQS55" i="3" s="1"/>
  <c r="IQT55" i="3" s="1"/>
  <c r="IQU55" i="3" s="1"/>
  <c r="IQV55" i="3" s="1"/>
  <c r="IQW55" i="3" s="1"/>
  <c r="IQX55" i="3" s="1"/>
  <c r="IQY55" i="3" s="1"/>
  <c r="IQZ55" i="3" s="1"/>
  <c r="IRA55" i="3" s="1"/>
  <c r="IRB55" i="3"/>
  <c r="IQB55" i="3"/>
  <c r="IQC55" i="3" s="1"/>
  <c r="IQD55" i="3" s="1"/>
  <c r="IQE55" i="3" s="1"/>
  <c r="IQF55" i="3" s="1"/>
  <c r="IQG55" i="3" s="1"/>
  <c r="IQH55" i="3" s="1"/>
  <c r="IQI55" i="3" s="1"/>
  <c r="IQJ55" i="3" s="1"/>
  <c r="IQK55" i="3" s="1"/>
  <c r="IQL55" i="3"/>
  <c r="IPL55" i="3"/>
  <c r="IPM55" i="3" s="1"/>
  <c r="IPN55" i="3" s="1"/>
  <c r="IPO55" i="3" s="1"/>
  <c r="IPP55" i="3" s="1"/>
  <c r="IPQ55" i="3" s="1"/>
  <c r="IPR55" i="3" s="1"/>
  <c r="IPS55" i="3" s="1"/>
  <c r="IPT55" i="3" s="1"/>
  <c r="IPU55" i="3" s="1"/>
  <c r="IPV55" i="3"/>
  <c r="IOV55" i="3"/>
  <c r="IOW55" i="3" s="1"/>
  <c r="IOX55" i="3" s="1"/>
  <c r="IOY55" i="3" s="1"/>
  <c r="IOZ55" i="3" s="1"/>
  <c r="IPA55" i="3" s="1"/>
  <c r="IPB55" i="3" s="1"/>
  <c r="IPC55" i="3" s="1"/>
  <c r="IPD55" i="3" s="1"/>
  <c r="IPE55" i="3" s="1"/>
  <c r="IPF55" i="3"/>
  <c r="IOF55" i="3"/>
  <c r="IOG55" i="3" s="1"/>
  <c r="IOH55" i="3" s="1"/>
  <c r="IOI55" i="3" s="1"/>
  <c r="IOJ55" i="3" s="1"/>
  <c r="IOK55" i="3" s="1"/>
  <c r="IOL55" i="3" s="1"/>
  <c r="IOM55" i="3" s="1"/>
  <c r="ION55" i="3" s="1"/>
  <c r="IOO55" i="3" s="1"/>
  <c r="IOP55" i="3"/>
  <c r="INP55" i="3"/>
  <c r="INQ55" i="3" s="1"/>
  <c r="INR55" i="3" s="1"/>
  <c r="INS55" i="3" s="1"/>
  <c r="INT55" i="3" s="1"/>
  <c r="INU55" i="3" s="1"/>
  <c r="INV55" i="3" s="1"/>
  <c r="INW55" i="3" s="1"/>
  <c r="INX55" i="3" s="1"/>
  <c r="INY55" i="3" s="1"/>
  <c r="INZ55" i="3"/>
  <c r="IMZ55" i="3"/>
  <c r="INA55" i="3" s="1"/>
  <c r="INB55" i="3" s="1"/>
  <c r="INC55" i="3" s="1"/>
  <c r="IND55" i="3" s="1"/>
  <c r="INE55" i="3" s="1"/>
  <c r="INF55" i="3" s="1"/>
  <c r="ING55" i="3" s="1"/>
  <c r="INH55" i="3" s="1"/>
  <c r="INI55" i="3" s="1"/>
  <c r="INJ55" i="3"/>
  <c r="IMJ55" i="3"/>
  <c r="IMK55" i="3" s="1"/>
  <c r="IML55" i="3" s="1"/>
  <c r="IMM55" i="3" s="1"/>
  <c r="IMN55" i="3" s="1"/>
  <c r="IMO55" i="3" s="1"/>
  <c r="IMP55" i="3" s="1"/>
  <c r="IMQ55" i="3" s="1"/>
  <c r="IMR55" i="3" s="1"/>
  <c r="IMS55" i="3" s="1"/>
  <c r="IMT55" i="3"/>
  <c r="ILT55" i="3"/>
  <c r="ILU55" i="3" s="1"/>
  <c r="ILV55" i="3" s="1"/>
  <c r="ILW55" i="3" s="1"/>
  <c r="ILX55" i="3" s="1"/>
  <c r="ILY55" i="3" s="1"/>
  <c r="ILZ55" i="3" s="1"/>
  <c r="IMA55" i="3" s="1"/>
  <c r="IMB55" i="3" s="1"/>
  <c r="IMC55" i="3" s="1"/>
  <c r="IMD55" i="3"/>
  <c r="ILD55" i="3"/>
  <c r="ILE55" i="3" s="1"/>
  <c r="ILF55" i="3" s="1"/>
  <c r="ILG55" i="3" s="1"/>
  <c r="ILH55" i="3" s="1"/>
  <c r="ILI55" i="3" s="1"/>
  <c r="ILJ55" i="3" s="1"/>
  <c r="ILK55" i="3" s="1"/>
  <c r="ILL55" i="3" s="1"/>
  <c r="ILM55" i="3" s="1"/>
  <c r="ILN55" i="3"/>
  <c r="IKN55" i="3"/>
  <c r="IKO55" i="3" s="1"/>
  <c r="IKP55" i="3" s="1"/>
  <c r="IKQ55" i="3" s="1"/>
  <c r="IKR55" i="3" s="1"/>
  <c r="IKS55" i="3" s="1"/>
  <c r="IKT55" i="3" s="1"/>
  <c r="IKU55" i="3" s="1"/>
  <c r="IKV55" i="3" s="1"/>
  <c r="IKW55" i="3" s="1"/>
  <c r="IKX55" i="3"/>
  <c r="IJX55" i="3"/>
  <c r="IJY55" i="3" s="1"/>
  <c r="IJZ55" i="3" s="1"/>
  <c r="IKA55" i="3" s="1"/>
  <c r="IKB55" i="3" s="1"/>
  <c r="IKC55" i="3" s="1"/>
  <c r="IKD55" i="3" s="1"/>
  <c r="IKE55" i="3" s="1"/>
  <c r="IKF55" i="3" s="1"/>
  <c r="IKG55" i="3" s="1"/>
  <c r="IKH55" i="3"/>
  <c r="IJH55" i="3"/>
  <c r="IJI55" i="3" s="1"/>
  <c r="IJJ55" i="3" s="1"/>
  <c r="IJK55" i="3" s="1"/>
  <c r="IJL55" i="3" s="1"/>
  <c r="IJM55" i="3" s="1"/>
  <c r="IJN55" i="3" s="1"/>
  <c r="IJO55" i="3" s="1"/>
  <c r="IJP55" i="3" s="1"/>
  <c r="IJQ55" i="3" s="1"/>
  <c r="IJR55" i="3"/>
  <c r="IIR55" i="3"/>
  <c r="IIS55" i="3" s="1"/>
  <c r="IIT55" i="3" s="1"/>
  <c r="IIU55" i="3" s="1"/>
  <c r="IIV55" i="3" s="1"/>
  <c r="IIW55" i="3" s="1"/>
  <c r="IIX55" i="3" s="1"/>
  <c r="IIY55" i="3" s="1"/>
  <c r="IIZ55" i="3" s="1"/>
  <c r="IJA55" i="3" s="1"/>
  <c r="IJB55" i="3"/>
  <c r="IIB55" i="3"/>
  <c r="IIC55" i="3" s="1"/>
  <c r="IID55" i="3" s="1"/>
  <c r="IIE55" i="3" s="1"/>
  <c r="IIF55" i="3" s="1"/>
  <c r="IIG55" i="3" s="1"/>
  <c r="IIH55" i="3" s="1"/>
  <c r="III55" i="3" s="1"/>
  <c r="IIJ55" i="3" s="1"/>
  <c r="IIK55" i="3" s="1"/>
  <c r="IIL55" i="3"/>
  <c r="IHL55" i="3"/>
  <c r="IHM55" i="3" s="1"/>
  <c r="IHN55" i="3" s="1"/>
  <c r="IHO55" i="3" s="1"/>
  <c r="IHP55" i="3" s="1"/>
  <c r="IHQ55" i="3" s="1"/>
  <c r="IHR55" i="3" s="1"/>
  <c r="IHS55" i="3" s="1"/>
  <c r="IHT55" i="3" s="1"/>
  <c r="IHU55" i="3" s="1"/>
  <c r="IHV55" i="3"/>
  <c r="IGV55" i="3"/>
  <c r="IGW55" i="3" s="1"/>
  <c r="IGX55" i="3" s="1"/>
  <c r="IGY55" i="3" s="1"/>
  <c r="IGZ55" i="3" s="1"/>
  <c r="IHA55" i="3" s="1"/>
  <c r="IHB55" i="3" s="1"/>
  <c r="IHC55" i="3" s="1"/>
  <c r="IHD55" i="3" s="1"/>
  <c r="IHE55" i="3" s="1"/>
  <c r="IHF55" i="3"/>
  <c r="IGF55" i="3"/>
  <c r="IGG55" i="3" s="1"/>
  <c r="IGH55" i="3" s="1"/>
  <c r="IGI55" i="3" s="1"/>
  <c r="IGJ55" i="3" s="1"/>
  <c r="IGK55" i="3" s="1"/>
  <c r="IGL55" i="3" s="1"/>
  <c r="IGM55" i="3" s="1"/>
  <c r="IGN55" i="3" s="1"/>
  <c r="IGO55" i="3" s="1"/>
  <c r="IGP55" i="3"/>
  <c r="IFP55" i="3"/>
  <c r="IFQ55" i="3" s="1"/>
  <c r="IFR55" i="3" s="1"/>
  <c r="IFS55" i="3" s="1"/>
  <c r="IFT55" i="3" s="1"/>
  <c r="IFU55" i="3" s="1"/>
  <c r="IFV55" i="3" s="1"/>
  <c r="IFW55" i="3" s="1"/>
  <c r="IFX55" i="3" s="1"/>
  <c r="IFY55" i="3" s="1"/>
  <c r="IFZ55" i="3"/>
  <c r="IEZ55" i="3"/>
  <c r="IFA55" i="3" s="1"/>
  <c r="IFB55" i="3" s="1"/>
  <c r="IFC55" i="3" s="1"/>
  <c r="IFD55" i="3" s="1"/>
  <c r="IFE55" i="3" s="1"/>
  <c r="IFF55" i="3" s="1"/>
  <c r="IFG55" i="3" s="1"/>
  <c r="IFH55" i="3" s="1"/>
  <c r="IFI55" i="3" s="1"/>
  <c r="IFJ55" i="3"/>
  <c r="IEJ55" i="3"/>
  <c r="IEK55" i="3" s="1"/>
  <c r="IEL55" i="3" s="1"/>
  <c r="IEM55" i="3" s="1"/>
  <c r="IEN55" i="3" s="1"/>
  <c r="IEO55" i="3" s="1"/>
  <c r="IEP55" i="3" s="1"/>
  <c r="IEQ55" i="3" s="1"/>
  <c r="IER55" i="3" s="1"/>
  <c r="IES55" i="3" s="1"/>
  <c r="IET55" i="3"/>
  <c r="IDT55" i="3"/>
  <c r="IDU55" i="3" s="1"/>
  <c r="IDV55" i="3" s="1"/>
  <c r="IDW55" i="3" s="1"/>
  <c r="IDX55" i="3" s="1"/>
  <c r="IDY55" i="3" s="1"/>
  <c r="IDZ55" i="3" s="1"/>
  <c r="IEA55" i="3" s="1"/>
  <c r="IEB55" i="3" s="1"/>
  <c r="IEC55" i="3" s="1"/>
  <c r="IED55" i="3"/>
  <c r="IDD55" i="3"/>
  <c r="IDE55" i="3" s="1"/>
  <c r="IDF55" i="3" s="1"/>
  <c r="IDG55" i="3" s="1"/>
  <c r="IDH55" i="3" s="1"/>
  <c r="IDI55" i="3" s="1"/>
  <c r="IDJ55" i="3" s="1"/>
  <c r="IDK55" i="3" s="1"/>
  <c r="IDL55" i="3" s="1"/>
  <c r="IDM55" i="3" s="1"/>
  <c r="IDN55" i="3"/>
  <c r="ICN55" i="3"/>
  <c r="ICO55" i="3" s="1"/>
  <c r="ICP55" i="3" s="1"/>
  <c r="ICQ55" i="3" s="1"/>
  <c r="ICR55" i="3" s="1"/>
  <c r="ICS55" i="3" s="1"/>
  <c r="ICT55" i="3" s="1"/>
  <c r="ICU55" i="3" s="1"/>
  <c r="ICV55" i="3" s="1"/>
  <c r="ICW55" i="3" s="1"/>
  <c r="ICX55" i="3"/>
  <c r="IBX55" i="3"/>
  <c r="IBY55" i="3" s="1"/>
  <c r="IBZ55" i="3" s="1"/>
  <c r="ICA55" i="3" s="1"/>
  <c r="ICB55" i="3" s="1"/>
  <c r="ICC55" i="3" s="1"/>
  <c r="ICD55" i="3" s="1"/>
  <c r="ICE55" i="3" s="1"/>
  <c r="ICF55" i="3" s="1"/>
  <c r="ICG55" i="3" s="1"/>
  <c r="ICH55" i="3"/>
  <c r="IBH55" i="3"/>
  <c r="IBI55" i="3" s="1"/>
  <c r="IBJ55" i="3" s="1"/>
  <c r="IBK55" i="3" s="1"/>
  <c r="IBL55" i="3" s="1"/>
  <c r="IBM55" i="3" s="1"/>
  <c r="IBN55" i="3" s="1"/>
  <c r="IBO55" i="3" s="1"/>
  <c r="IBP55" i="3" s="1"/>
  <c r="IBQ55" i="3" s="1"/>
  <c r="IBR55" i="3"/>
  <c r="IAR55" i="3"/>
  <c r="IAS55" i="3" s="1"/>
  <c r="IAT55" i="3" s="1"/>
  <c r="IAU55" i="3" s="1"/>
  <c r="IAV55" i="3" s="1"/>
  <c r="IAW55" i="3" s="1"/>
  <c r="IAX55" i="3" s="1"/>
  <c r="IAY55" i="3" s="1"/>
  <c r="IAZ55" i="3" s="1"/>
  <c r="IBA55" i="3" s="1"/>
  <c r="IBB55" i="3"/>
  <c r="IAB55" i="3"/>
  <c r="IAC55" i="3" s="1"/>
  <c r="IAD55" i="3" s="1"/>
  <c r="IAE55" i="3" s="1"/>
  <c r="IAF55" i="3" s="1"/>
  <c r="IAG55" i="3" s="1"/>
  <c r="IAH55" i="3" s="1"/>
  <c r="IAI55" i="3" s="1"/>
  <c r="IAJ55" i="3" s="1"/>
  <c r="IAK55" i="3" s="1"/>
  <c r="IAL55" i="3"/>
  <c r="HZL55" i="3"/>
  <c r="HZM55" i="3" s="1"/>
  <c r="HZN55" i="3" s="1"/>
  <c r="HZO55" i="3" s="1"/>
  <c r="HZP55" i="3" s="1"/>
  <c r="HZQ55" i="3" s="1"/>
  <c r="HZR55" i="3" s="1"/>
  <c r="HZS55" i="3" s="1"/>
  <c r="HZT55" i="3" s="1"/>
  <c r="HZU55" i="3" s="1"/>
  <c r="HZV55" i="3"/>
  <c r="HYV55" i="3"/>
  <c r="HYW55" i="3" s="1"/>
  <c r="HYX55" i="3" s="1"/>
  <c r="HYY55" i="3" s="1"/>
  <c r="HYZ55" i="3" s="1"/>
  <c r="HZA55" i="3" s="1"/>
  <c r="HZB55" i="3" s="1"/>
  <c r="HZC55" i="3" s="1"/>
  <c r="HZD55" i="3" s="1"/>
  <c r="HZE55" i="3" s="1"/>
  <c r="HZF55" i="3"/>
  <c r="HYF55" i="3"/>
  <c r="HYG55" i="3" s="1"/>
  <c r="HYH55" i="3" s="1"/>
  <c r="HYI55" i="3" s="1"/>
  <c r="HYJ55" i="3" s="1"/>
  <c r="HYK55" i="3" s="1"/>
  <c r="HYL55" i="3" s="1"/>
  <c r="HYM55" i="3" s="1"/>
  <c r="HYN55" i="3" s="1"/>
  <c r="HYO55" i="3" s="1"/>
  <c r="HYP55" i="3"/>
  <c r="HXP55" i="3"/>
  <c r="HXQ55" i="3" s="1"/>
  <c r="HXR55" i="3" s="1"/>
  <c r="HXS55" i="3" s="1"/>
  <c r="HXT55" i="3" s="1"/>
  <c r="HXU55" i="3" s="1"/>
  <c r="HXV55" i="3" s="1"/>
  <c r="HXW55" i="3" s="1"/>
  <c r="HXX55" i="3" s="1"/>
  <c r="HXY55" i="3" s="1"/>
  <c r="HXZ55" i="3"/>
  <c r="HWZ55" i="3"/>
  <c r="HXA55" i="3" s="1"/>
  <c r="HXB55" i="3" s="1"/>
  <c r="HXC55" i="3" s="1"/>
  <c r="HXD55" i="3" s="1"/>
  <c r="HXE55" i="3" s="1"/>
  <c r="HXF55" i="3" s="1"/>
  <c r="HXG55" i="3" s="1"/>
  <c r="HXH55" i="3" s="1"/>
  <c r="HXI55" i="3" s="1"/>
  <c r="HXJ55" i="3"/>
  <c r="HWJ55" i="3"/>
  <c r="HWK55" i="3" s="1"/>
  <c r="HWL55" i="3" s="1"/>
  <c r="HWM55" i="3" s="1"/>
  <c r="HWN55" i="3" s="1"/>
  <c r="HWO55" i="3" s="1"/>
  <c r="HWP55" i="3" s="1"/>
  <c r="HWQ55" i="3" s="1"/>
  <c r="HWR55" i="3" s="1"/>
  <c r="HWS55" i="3" s="1"/>
  <c r="HWT55" i="3"/>
  <c r="HVT55" i="3"/>
  <c r="HVU55" i="3" s="1"/>
  <c r="HVV55" i="3" s="1"/>
  <c r="HVW55" i="3" s="1"/>
  <c r="HVX55" i="3" s="1"/>
  <c r="HVY55" i="3" s="1"/>
  <c r="HVZ55" i="3" s="1"/>
  <c r="HWA55" i="3" s="1"/>
  <c r="HWB55" i="3" s="1"/>
  <c r="HWC55" i="3" s="1"/>
  <c r="HWD55" i="3"/>
  <c r="HVD55" i="3"/>
  <c r="HVE55" i="3" s="1"/>
  <c r="HVF55" i="3" s="1"/>
  <c r="HVG55" i="3" s="1"/>
  <c r="HVH55" i="3" s="1"/>
  <c r="HVI55" i="3" s="1"/>
  <c r="HVJ55" i="3" s="1"/>
  <c r="HVK55" i="3" s="1"/>
  <c r="HVL55" i="3" s="1"/>
  <c r="HVM55" i="3" s="1"/>
  <c r="HVN55" i="3"/>
  <c r="HUN55" i="3"/>
  <c r="HUO55" i="3" s="1"/>
  <c r="HUP55" i="3" s="1"/>
  <c r="HUQ55" i="3" s="1"/>
  <c r="HUR55" i="3" s="1"/>
  <c r="HUS55" i="3" s="1"/>
  <c r="HUT55" i="3" s="1"/>
  <c r="HUU55" i="3" s="1"/>
  <c r="HUV55" i="3" s="1"/>
  <c r="HUW55" i="3" s="1"/>
  <c r="HUX55" i="3"/>
  <c r="HTX55" i="3"/>
  <c r="HTY55" i="3" s="1"/>
  <c r="HTZ55" i="3" s="1"/>
  <c r="HUA55" i="3" s="1"/>
  <c r="HUB55" i="3" s="1"/>
  <c r="HUC55" i="3" s="1"/>
  <c r="HUD55" i="3" s="1"/>
  <c r="HUE55" i="3" s="1"/>
  <c r="HUF55" i="3" s="1"/>
  <c r="HUG55" i="3" s="1"/>
  <c r="HUH55" i="3"/>
  <c r="HTH55" i="3"/>
  <c r="HTI55" i="3" s="1"/>
  <c r="HTJ55" i="3" s="1"/>
  <c r="HTK55" i="3" s="1"/>
  <c r="HTL55" i="3" s="1"/>
  <c r="HTM55" i="3" s="1"/>
  <c r="HTN55" i="3" s="1"/>
  <c r="HTO55" i="3" s="1"/>
  <c r="HTP55" i="3" s="1"/>
  <c r="HTQ55" i="3" s="1"/>
  <c r="HTR55" i="3"/>
  <c r="HSR55" i="3"/>
  <c r="HSS55" i="3" s="1"/>
  <c r="HST55" i="3" s="1"/>
  <c r="HSU55" i="3" s="1"/>
  <c r="HSV55" i="3" s="1"/>
  <c r="HSW55" i="3" s="1"/>
  <c r="HSX55" i="3" s="1"/>
  <c r="HSY55" i="3" s="1"/>
  <c r="HSZ55" i="3" s="1"/>
  <c r="HTA55" i="3" s="1"/>
  <c r="HTB55" i="3"/>
  <c r="HSB55" i="3"/>
  <c r="HSC55" i="3" s="1"/>
  <c r="HSD55" i="3" s="1"/>
  <c r="HSE55" i="3" s="1"/>
  <c r="HSF55" i="3" s="1"/>
  <c r="HSG55" i="3" s="1"/>
  <c r="HSH55" i="3" s="1"/>
  <c r="HSI55" i="3" s="1"/>
  <c r="HSJ55" i="3" s="1"/>
  <c r="HSK55" i="3" s="1"/>
  <c r="HSL55" i="3"/>
  <c r="HRL55" i="3"/>
  <c r="HRM55" i="3" s="1"/>
  <c r="HRN55" i="3" s="1"/>
  <c r="HRO55" i="3" s="1"/>
  <c r="HRP55" i="3" s="1"/>
  <c r="HRQ55" i="3" s="1"/>
  <c r="HRR55" i="3" s="1"/>
  <c r="HRS55" i="3" s="1"/>
  <c r="HRT55" i="3" s="1"/>
  <c r="HRU55" i="3" s="1"/>
  <c r="HRV55" i="3"/>
  <c r="HQV55" i="3"/>
  <c r="HQW55" i="3" s="1"/>
  <c r="HQX55" i="3" s="1"/>
  <c r="HQY55" i="3" s="1"/>
  <c r="HQZ55" i="3" s="1"/>
  <c r="HRA55" i="3" s="1"/>
  <c r="HRB55" i="3" s="1"/>
  <c r="HRC55" i="3" s="1"/>
  <c r="HRD55" i="3" s="1"/>
  <c r="HRE55" i="3" s="1"/>
  <c r="HRF55" i="3"/>
  <c r="HQF55" i="3"/>
  <c r="HQG55" i="3" s="1"/>
  <c r="HQH55" i="3" s="1"/>
  <c r="HQI55" i="3" s="1"/>
  <c r="HQJ55" i="3" s="1"/>
  <c r="HQK55" i="3" s="1"/>
  <c r="HQL55" i="3" s="1"/>
  <c r="HQM55" i="3" s="1"/>
  <c r="HQN55" i="3" s="1"/>
  <c r="HQO55" i="3" s="1"/>
  <c r="HQP55" i="3"/>
  <c r="HPP55" i="3"/>
  <c r="HPQ55" i="3" s="1"/>
  <c r="HPR55" i="3" s="1"/>
  <c r="HPS55" i="3" s="1"/>
  <c r="HPT55" i="3" s="1"/>
  <c r="HPU55" i="3" s="1"/>
  <c r="HPV55" i="3" s="1"/>
  <c r="HPW55" i="3" s="1"/>
  <c r="HPX55" i="3" s="1"/>
  <c r="HPY55" i="3" s="1"/>
  <c r="HPZ55" i="3"/>
  <c r="HOZ55" i="3"/>
  <c r="HPA55" i="3" s="1"/>
  <c r="HPB55" i="3" s="1"/>
  <c r="HPC55" i="3" s="1"/>
  <c r="HPD55" i="3" s="1"/>
  <c r="HPE55" i="3" s="1"/>
  <c r="HPF55" i="3" s="1"/>
  <c r="HPG55" i="3" s="1"/>
  <c r="HPH55" i="3" s="1"/>
  <c r="HPI55" i="3" s="1"/>
  <c r="HPJ55" i="3"/>
  <c r="HOJ55" i="3"/>
  <c r="HOK55" i="3" s="1"/>
  <c r="HOL55" i="3" s="1"/>
  <c r="HOM55" i="3" s="1"/>
  <c r="HON55" i="3" s="1"/>
  <c r="HOO55" i="3" s="1"/>
  <c r="HOP55" i="3" s="1"/>
  <c r="HOQ55" i="3" s="1"/>
  <c r="HOR55" i="3" s="1"/>
  <c r="HOS55" i="3" s="1"/>
  <c r="HOT55" i="3"/>
  <c r="HNT55" i="3"/>
  <c r="HNU55" i="3" s="1"/>
  <c r="HNV55" i="3" s="1"/>
  <c r="HNW55" i="3" s="1"/>
  <c r="HNX55" i="3" s="1"/>
  <c r="HNY55" i="3" s="1"/>
  <c r="HNZ55" i="3" s="1"/>
  <c r="HOA55" i="3" s="1"/>
  <c r="HOB55" i="3" s="1"/>
  <c r="HOC55" i="3" s="1"/>
  <c r="HOD55" i="3"/>
  <c r="HND55" i="3"/>
  <c r="HNE55" i="3" s="1"/>
  <c r="HNF55" i="3" s="1"/>
  <c r="HNG55" i="3" s="1"/>
  <c r="HNH55" i="3" s="1"/>
  <c r="HNI55" i="3" s="1"/>
  <c r="HNJ55" i="3" s="1"/>
  <c r="HNK55" i="3" s="1"/>
  <c r="HNL55" i="3" s="1"/>
  <c r="HNM55" i="3" s="1"/>
  <c r="HNN55" i="3"/>
  <c r="HMN55" i="3"/>
  <c r="HMO55" i="3" s="1"/>
  <c r="HMP55" i="3" s="1"/>
  <c r="HMQ55" i="3" s="1"/>
  <c r="HMR55" i="3" s="1"/>
  <c r="HMS55" i="3" s="1"/>
  <c r="HMT55" i="3" s="1"/>
  <c r="HMU55" i="3" s="1"/>
  <c r="HMV55" i="3" s="1"/>
  <c r="HMW55" i="3" s="1"/>
  <c r="HMX55" i="3"/>
  <c r="HLX55" i="3"/>
  <c r="HLY55" i="3" s="1"/>
  <c r="HLZ55" i="3" s="1"/>
  <c r="HMA55" i="3" s="1"/>
  <c r="HMB55" i="3" s="1"/>
  <c r="HMC55" i="3" s="1"/>
  <c r="HMD55" i="3" s="1"/>
  <c r="HME55" i="3" s="1"/>
  <c r="HMF55" i="3" s="1"/>
  <c r="HMG55" i="3" s="1"/>
  <c r="HMH55" i="3"/>
  <c r="HLH55" i="3"/>
  <c r="HLI55" i="3" s="1"/>
  <c r="HLJ55" i="3" s="1"/>
  <c r="HLK55" i="3" s="1"/>
  <c r="HLL55" i="3" s="1"/>
  <c r="HLM55" i="3" s="1"/>
  <c r="HLN55" i="3" s="1"/>
  <c r="HLO55" i="3" s="1"/>
  <c r="HLP55" i="3" s="1"/>
  <c r="HLQ55" i="3" s="1"/>
  <c r="HLR55" i="3"/>
  <c r="HKR55" i="3"/>
  <c r="HKS55" i="3" s="1"/>
  <c r="HKT55" i="3" s="1"/>
  <c r="HKU55" i="3" s="1"/>
  <c r="HKV55" i="3" s="1"/>
  <c r="HKW55" i="3" s="1"/>
  <c r="HKX55" i="3" s="1"/>
  <c r="HKY55" i="3" s="1"/>
  <c r="HKZ55" i="3" s="1"/>
  <c r="HLA55" i="3" s="1"/>
  <c r="HLB55" i="3"/>
  <c r="HKB55" i="3"/>
  <c r="HKC55" i="3" s="1"/>
  <c r="HKD55" i="3" s="1"/>
  <c r="HKE55" i="3" s="1"/>
  <c r="HKF55" i="3" s="1"/>
  <c r="HKG55" i="3" s="1"/>
  <c r="HKH55" i="3" s="1"/>
  <c r="HKI55" i="3" s="1"/>
  <c r="HKJ55" i="3" s="1"/>
  <c r="HKK55" i="3" s="1"/>
  <c r="HKL55" i="3"/>
  <c r="HJL55" i="3"/>
  <c r="HJM55" i="3" s="1"/>
  <c r="HJN55" i="3" s="1"/>
  <c r="HJO55" i="3" s="1"/>
  <c r="HJP55" i="3" s="1"/>
  <c r="HJQ55" i="3" s="1"/>
  <c r="HJR55" i="3" s="1"/>
  <c r="HJS55" i="3" s="1"/>
  <c r="HJT55" i="3" s="1"/>
  <c r="HJU55" i="3" s="1"/>
  <c r="HJV55" i="3"/>
  <c r="HIV55" i="3"/>
  <c r="HIW55" i="3" s="1"/>
  <c r="HIX55" i="3" s="1"/>
  <c r="HIY55" i="3" s="1"/>
  <c r="HIZ55" i="3" s="1"/>
  <c r="HJA55" i="3" s="1"/>
  <c r="HJB55" i="3" s="1"/>
  <c r="HJC55" i="3" s="1"/>
  <c r="HJD55" i="3" s="1"/>
  <c r="HJE55" i="3" s="1"/>
  <c r="HJF55" i="3"/>
  <c r="HIF55" i="3"/>
  <c r="HIG55" i="3" s="1"/>
  <c r="HIH55" i="3" s="1"/>
  <c r="HII55" i="3" s="1"/>
  <c r="HIJ55" i="3" s="1"/>
  <c r="HIK55" i="3" s="1"/>
  <c r="HIL55" i="3" s="1"/>
  <c r="HIM55" i="3" s="1"/>
  <c r="HIN55" i="3" s="1"/>
  <c r="HIO55" i="3" s="1"/>
  <c r="HIP55" i="3"/>
  <c r="HHP55" i="3"/>
  <c r="HHQ55" i="3" s="1"/>
  <c r="HHR55" i="3" s="1"/>
  <c r="HHS55" i="3" s="1"/>
  <c r="HHT55" i="3" s="1"/>
  <c r="HHU55" i="3" s="1"/>
  <c r="HHV55" i="3" s="1"/>
  <c r="HHW55" i="3" s="1"/>
  <c r="HHX55" i="3" s="1"/>
  <c r="HHY55" i="3" s="1"/>
  <c r="HHZ55" i="3"/>
  <c r="HGZ55" i="3"/>
  <c r="HHA55" i="3" s="1"/>
  <c r="HHB55" i="3" s="1"/>
  <c r="HHC55" i="3" s="1"/>
  <c r="HHD55" i="3" s="1"/>
  <c r="HHE55" i="3" s="1"/>
  <c r="HHF55" i="3" s="1"/>
  <c r="HHG55" i="3" s="1"/>
  <c r="HHH55" i="3" s="1"/>
  <c r="HHI55" i="3" s="1"/>
  <c r="HHJ55" i="3"/>
  <c r="HGJ55" i="3"/>
  <c r="HGK55" i="3" s="1"/>
  <c r="HGL55" i="3" s="1"/>
  <c r="HGM55" i="3" s="1"/>
  <c r="HGN55" i="3" s="1"/>
  <c r="HGO55" i="3" s="1"/>
  <c r="HGP55" i="3" s="1"/>
  <c r="HGQ55" i="3" s="1"/>
  <c r="HGR55" i="3" s="1"/>
  <c r="HGS55" i="3" s="1"/>
  <c r="HGT55" i="3"/>
  <c r="HFT55" i="3"/>
  <c r="HFU55" i="3" s="1"/>
  <c r="HFV55" i="3" s="1"/>
  <c r="HFW55" i="3" s="1"/>
  <c r="HFX55" i="3" s="1"/>
  <c r="HFY55" i="3" s="1"/>
  <c r="HFZ55" i="3" s="1"/>
  <c r="HGA55" i="3" s="1"/>
  <c r="HGB55" i="3" s="1"/>
  <c r="HGC55" i="3" s="1"/>
  <c r="HGD55" i="3"/>
  <c r="HFD55" i="3"/>
  <c r="HFE55" i="3" s="1"/>
  <c r="HFF55" i="3" s="1"/>
  <c r="HFG55" i="3" s="1"/>
  <c r="HFH55" i="3" s="1"/>
  <c r="HFI55" i="3" s="1"/>
  <c r="HFJ55" i="3" s="1"/>
  <c r="HFK55" i="3" s="1"/>
  <c r="HFL55" i="3" s="1"/>
  <c r="HFM55" i="3" s="1"/>
  <c r="HFN55" i="3"/>
  <c r="HEN55" i="3"/>
  <c r="HEO55" i="3" s="1"/>
  <c r="HEP55" i="3" s="1"/>
  <c r="HEQ55" i="3" s="1"/>
  <c r="HER55" i="3" s="1"/>
  <c r="HES55" i="3" s="1"/>
  <c r="HET55" i="3" s="1"/>
  <c r="HEU55" i="3" s="1"/>
  <c r="HEV55" i="3" s="1"/>
  <c r="HEW55" i="3" s="1"/>
  <c r="HEX55" i="3"/>
  <c r="HDX55" i="3"/>
  <c r="HDY55" i="3" s="1"/>
  <c r="HDZ55" i="3" s="1"/>
  <c r="HEA55" i="3" s="1"/>
  <c r="HEB55" i="3" s="1"/>
  <c r="HEC55" i="3" s="1"/>
  <c r="HED55" i="3" s="1"/>
  <c r="HEE55" i="3" s="1"/>
  <c r="HEF55" i="3" s="1"/>
  <c r="HEG55" i="3" s="1"/>
  <c r="HEH55" i="3"/>
  <c r="HDH55" i="3"/>
  <c r="HDI55" i="3" s="1"/>
  <c r="HDJ55" i="3" s="1"/>
  <c r="HDK55" i="3" s="1"/>
  <c r="HDL55" i="3" s="1"/>
  <c r="HDM55" i="3" s="1"/>
  <c r="HDN55" i="3" s="1"/>
  <c r="HDO55" i="3" s="1"/>
  <c r="HDP55" i="3" s="1"/>
  <c r="HDQ55" i="3" s="1"/>
  <c r="HDR55" i="3"/>
  <c r="HCR55" i="3"/>
  <c r="HCS55" i="3" s="1"/>
  <c r="HCT55" i="3" s="1"/>
  <c r="HCU55" i="3" s="1"/>
  <c r="HCV55" i="3" s="1"/>
  <c r="HCW55" i="3" s="1"/>
  <c r="HCX55" i="3" s="1"/>
  <c r="HCY55" i="3" s="1"/>
  <c r="HCZ55" i="3" s="1"/>
  <c r="HDA55" i="3" s="1"/>
  <c r="HDB55" i="3"/>
  <c r="HCB55" i="3"/>
  <c r="HCC55" i="3" s="1"/>
  <c r="HCD55" i="3" s="1"/>
  <c r="HCE55" i="3" s="1"/>
  <c r="HCF55" i="3" s="1"/>
  <c r="HCG55" i="3" s="1"/>
  <c r="HCH55" i="3" s="1"/>
  <c r="HCI55" i="3" s="1"/>
  <c r="HCJ55" i="3" s="1"/>
  <c r="HCK55" i="3" s="1"/>
  <c r="HCL55" i="3"/>
  <c r="HBL55" i="3"/>
  <c r="HBM55" i="3" s="1"/>
  <c r="HBN55" i="3" s="1"/>
  <c r="HBO55" i="3" s="1"/>
  <c r="HBP55" i="3" s="1"/>
  <c r="HBQ55" i="3" s="1"/>
  <c r="HBR55" i="3" s="1"/>
  <c r="HBS55" i="3" s="1"/>
  <c r="HBT55" i="3" s="1"/>
  <c r="HBU55" i="3" s="1"/>
  <c r="HBV55" i="3"/>
  <c r="HAV55" i="3"/>
  <c r="HAW55" i="3" s="1"/>
  <c r="HAX55" i="3" s="1"/>
  <c r="HAY55" i="3" s="1"/>
  <c r="HAZ55" i="3" s="1"/>
  <c r="HBA55" i="3" s="1"/>
  <c r="HBB55" i="3" s="1"/>
  <c r="HBC55" i="3" s="1"/>
  <c r="HBD55" i="3" s="1"/>
  <c r="HBE55" i="3" s="1"/>
  <c r="HBF55" i="3"/>
  <c r="HAF55" i="3"/>
  <c r="HAG55" i="3" s="1"/>
  <c r="HAH55" i="3" s="1"/>
  <c r="HAI55" i="3" s="1"/>
  <c r="HAJ55" i="3" s="1"/>
  <c r="HAK55" i="3" s="1"/>
  <c r="HAL55" i="3" s="1"/>
  <c r="HAM55" i="3" s="1"/>
  <c r="HAN55" i="3" s="1"/>
  <c r="HAO55" i="3" s="1"/>
  <c r="HAP55" i="3"/>
  <c r="GZP55" i="3"/>
  <c r="GZQ55" i="3" s="1"/>
  <c r="GZR55" i="3" s="1"/>
  <c r="GZS55" i="3" s="1"/>
  <c r="GZT55" i="3" s="1"/>
  <c r="GZU55" i="3" s="1"/>
  <c r="GZV55" i="3" s="1"/>
  <c r="GZW55" i="3" s="1"/>
  <c r="GZX55" i="3" s="1"/>
  <c r="GZY55" i="3" s="1"/>
  <c r="GZZ55" i="3"/>
  <c r="GYZ55" i="3"/>
  <c r="GZA55" i="3" s="1"/>
  <c r="GZB55" i="3" s="1"/>
  <c r="GZC55" i="3" s="1"/>
  <c r="GZD55" i="3" s="1"/>
  <c r="GZE55" i="3" s="1"/>
  <c r="GZF55" i="3" s="1"/>
  <c r="GZG55" i="3" s="1"/>
  <c r="GZH55" i="3" s="1"/>
  <c r="GZI55" i="3" s="1"/>
  <c r="GZJ55" i="3"/>
  <c r="GYJ55" i="3"/>
  <c r="GYK55" i="3" s="1"/>
  <c r="GYL55" i="3" s="1"/>
  <c r="GYM55" i="3" s="1"/>
  <c r="GYN55" i="3" s="1"/>
  <c r="GYO55" i="3" s="1"/>
  <c r="GYP55" i="3" s="1"/>
  <c r="GYQ55" i="3" s="1"/>
  <c r="GYR55" i="3" s="1"/>
  <c r="GYS55" i="3" s="1"/>
  <c r="GYT55" i="3"/>
  <c r="GXT55" i="3"/>
  <c r="GXU55" i="3" s="1"/>
  <c r="GXV55" i="3" s="1"/>
  <c r="GXW55" i="3" s="1"/>
  <c r="GXX55" i="3" s="1"/>
  <c r="GXY55" i="3" s="1"/>
  <c r="GXZ55" i="3" s="1"/>
  <c r="GYA55" i="3" s="1"/>
  <c r="GYB55" i="3" s="1"/>
  <c r="GYC55" i="3" s="1"/>
  <c r="GYD55" i="3"/>
  <c r="GXD55" i="3"/>
  <c r="GXE55" i="3" s="1"/>
  <c r="GXF55" i="3" s="1"/>
  <c r="GXG55" i="3" s="1"/>
  <c r="GXH55" i="3" s="1"/>
  <c r="GXI55" i="3" s="1"/>
  <c r="GXJ55" i="3" s="1"/>
  <c r="GXK55" i="3" s="1"/>
  <c r="GXL55" i="3" s="1"/>
  <c r="GXM55" i="3" s="1"/>
  <c r="GXN55" i="3"/>
  <c r="GWN55" i="3"/>
  <c r="GWO55" i="3" s="1"/>
  <c r="GWP55" i="3" s="1"/>
  <c r="GWQ55" i="3" s="1"/>
  <c r="GWR55" i="3" s="1"/>
  <c r="GWS55" i="3" s="1"/>
  <c r="GWT55" i="3" s="1"/>
  <c r="GWU55" i="3" s="1"/>
  <c r="GWV55" i="3" s="1"/>
  <c r="GWW55" i="3" s="1"/>
  <c r="GWX55" i="3"/>
  <c r="GVX55" i="3"/>
  <c r="GVY55" i="3" s="1"/>
  <c r="GVZ55" i="3" s="1"/>
  <c r="GWA55" i="3" s="1"/>
  <c r="GWB55" i="3" s="1"/>
  <c r="GWC55" i="3" s="1"/>
  <c r="GWD55" i="3" s="1"/>
  <c r="GWE55" i="3" s="1"/>
  <c r="GWF55" i="3" s="1"/>
  <c r="GWG55" i="3" s="1"/>
  <c r="GWH55" i="3"/>
  <c r="GVH55" i="3"/>
  <c r="GVI55" i="3" s="1"/>
  <c r="GVJ55" i="3" s="1"/>
  <c r="GVK55" i="3" s="1"/>
  <c r="GVL55" i="3" s="1"/>
  <c r="GVM55" i="3" s="1"/>
  <c r="GVN55" i="3" s="1"/>
  <c r="GVO55" i="3" s="1"/>
  <c r="GVP55" i="3" s="1"/>
  <c r="GVQ55" i="3" s="1"/>
  <c r="GVR55" i="3"/>
  <c r="GUR55" i="3"/>
  <c r="GUS55" i="3" s="1"/>
  <c r="GUT55" i="3" s="1"/>
  <c r="GUU55" i="3" s="1"/>
  <c r="GUV55" i="3" s="1"/>
  <c r="GUW55" i="3" s="1"/>
  <c r="GUX55" i="3" s="1"/>
  <c r="GUY55" i="3" s="1"/>
  <c r="GUZ55" i="3" s="1"/>
  <c r="GVA55" i="3" s="1"/>
  <c r="GVB55" i="3"/>
  <c r="GUB55" i="3"/>
  <c r="GUC55" i="3" s="1"/>
  <c r="GUD55" i="3" s="1"/>
  <c r="GUE55" i="3" s="1"/>
  <c r="GUF55" i="3" s="1"/>
  <c r="GUG55" i="3" s="1"/>
  <c r="GUH55" i="3" s="1"/>
  <c r="GUI55" i="3" s="1"/>
  <c r="GUJ55" i="3" s="1"/>
  <c r="GUK55" i="3" s="1"/>
  <c r="GUL55" i="3"/>
  <c r="GTL55" i="3"/>
  <c r="GTM55" i="3" s="1"/>
  <c r="GTN55" i="3" s="1"/>
  <c r="GTO55" i="3" s="1"/>
  <c r="GTP55" i="3" s="1"/>
  <c r="GTQ55" i="3" s="1"/>
  <c r="GTR55" i="3" s="1"/>
  <c r="GTS55" i="3" s="1"/>
  <c r="GTT55" i="3" s="1"/>
  <c r="GTU55" i="3" s="1"/>
  <c r="GTV55" i="3"/>
  <c r="GSV55" i="3"/>
  <c r="GSW55" i="3" s="1"/>
  <c r="GSX55" i="3" s="1"/>
  <c r="GSY55" i="3" s="1"/>
  <c r="GSZ55" i="3" s="1"/>
  <c r="GTA55" i="3" s="1"/>
  <c r="GTB55" i="3" s="1"/>
  <c r="GTC55" i="3" s="1"/>
  <c r="GTD55" i="3" s="1"/>
  <c r="GTE55" i="3" s="1"/>
  <c r="GTF55" i="3"/>
  <c r="GSF55" i="3"/>
  <c r="GSG55" i="3" s="1"/>
  <c r="GSH55" i="3" s="1"/>
  <c r="GSI55" i="3" s="1"/>
  <c r="GSJ55" i="3" s="1"/>
  <c r="GSK55" i="3" s="1"/>
  <c r="GSL55" i="3" s="1"/>
  <c r="GSM55" i="3" s="1"/>
  <c r="GSN55" i="3" s="1"/>
  <c r="GSO55" i="3" s="1"/>
  <c r="GSP55" i="3"/>
  <c r="GRP55" i="3"/>
  <c r="GRQ55" i="3" s="1"/>
  <c r="GRR55" i="3" s="1"/>
  <c r="GRS55" i="3" s="1"/>
  <c r="GRT55" i="3" s="1"/>
  <c r="GRU55" i="3" s="1"/>
  <c r="GRV55" i="3" s="1"/>
  <c r="GRW55" i="3" s="1"/>
  <c r="GRX55" i="3" s="1"/>
  <c r="GRY55" i="3" s="1"/>
  <c r="GRZ55" i="3"/>
  <c r="GQZ55" i="3"/>
  <c r="GRA55" i="3" s="1"/>
  <c r="GRB55" i="3" s="1"/>
  <c r="GRC55" i="3" s="1"/>
  <c r="GRD55" i="3" s="1"/>
  <c r="GRE55" i="3" s="1"/>
  <c r="GRF55" i="3" s="1"/>
  <c r="GRG55" i="3" s="1"/>
  <c r="GRH55" i="3" s="1"/>
  <c r="GRI55" i="3" s="1"/>
  <c r="GRJ55" i="3"/>
  <c r="GQJ55" i="3"/>
  <c r="GQK55" i="3" s="1"/>
  <c r="GQL55" i="3" s="1"/>
  <c r="GQM55" i="3" s="1"/>
  <c r="GQN55" i="3" s="1"/>
  <c r="GQO55" i="3" s="1"/>
  <c r="GQP55" i="3" s="1"/>
  <c r="GQQ55" i="3" s="1"/>
  <c r="GQR55" i="3" s="1"/>
  <c r="GQS55" i="3" s="1"/>
  <c r="GQT55" i="3"/>
  <c r="GPT55" i="3"/>
  <c r="GPU55" i="3" s="1"/>
  <c r="GPV55" i="3" s="1"/>
  <c r="GPW55" i="3" s="1"/>
  <c r="GPX55" i="3" s="1"/>
  <c r="GPY55" i="3" s="1"/>
  <c r="GPZ55" i="3" s="1"/>
  <c r="GQA55" i="3" s="1"/>
  <c r="GQB55" i="3" s="1"/>
  <c r="GQC55" i="3" s="1"/>
  <c r="GQD55" i="3"/>
  <c r="GPD55" i="3"/>
  <c r="GPE55" i="3" s="1"/>
  <c r="GPF55" i="3" s="1"/>
  <c r="GPG55" i="3" s="1"/>
  <c r="GPH55" i="3" s="1"/>
  <c r="GPI55" i="3" s="1"/>
  <c r="GPJ55" i="3" s="1"/>
  <c r="GPK55" i="3" s="1"/>
  <c r="GPL55" i="3" s="1"/>
  <c r="GPM55" i="3" s="1"/>
  <c r="GPN55" i="3"/>
  <c r="GON55" i="3"/>
  <c r="GOO55" i="3" s="1"/>
  <c r="GOP55" i="3" s="1"/>
  <c r="GOQ55" i="3" s="1"/>
  <c r="GOR55" i="3" s="1"/>
  <c r="GOS55" i="3" s="1"/>
  <c r="GOT55" i="3" s="1"/>
  <c r="GOU55" i="3" s="1"/>
  <c r="GOV55" i="3" s="1"/>
  <c r="GOW55" i="3" s="1"/>
  <c r="GOX55" i="3"/>
  <c r="GNX55" i="3"/>
  <c r="GNY55" i="3" s="1"/>
  <c r="GNZ55" i="3" s="1"/>
  <c r="GOA55" i="3" s="1"/>
  <c r="GOB55" i="3" s="1"/>
  <c r="GOC55" i="3" s="1"/>
  <c r="GOD55" i="3" s="1"/>
  <c r="GOE55" i="3" s="1"/>
  <c r="GOF55" i="3" s="1"/>
  <c r="GOG55" i="3" s="1"/>
  <c r="GOH55" i="3"/>
  <c r="GNH55" i="3"/>
  <c r="GNI55" i="3" s="1"/>
  <c r="GNJ55" i="3" s="1"/>
  <c r="GNK55" i="3" s="1"/>
  <c r="GNL55" i="3" s="1"/>
  <c r="GNM55" i="3" s="1"/>
  <c r="GNN55" i="3" s="1"/>
  <c r="GNO55" i="3" s="1"/>
  <c r="GNP55" i="3" s="1"/>
  <c r="GNQ55" i="3" s="1"/>
  <c r="GNR55" i="3"/>
  <c r="GMR55" i="3"/>
  <c r="GMS55" i="3" s="1"/>
  <c r="GMT55" i="3" s="1"/>
  <c r="GMU55" i="3" s="1"/>
  <c r="GMV55" i="3" s="1"/>
  <c r="GMW55" i="3" s="1"/>
  <c r="GMX55" i="3" s="1"/>
  <c r="GMY55" i="3" s="1"/>
  <c r="GMZ55" i="3" s="1"/>
  <c r="GNA55" i="3" s="1"/>
  <c r="GNB55" i="3"/>
  <c r="GMB55" i="3"/>
  <c r="GMC55" i="3" s="1"/>
  <c r="GMD55" i="3" s="1"/>
  <c r="GME55" i="3" s="1"/>
  <c r="GMF55" i="3" s="1"/>
  <c r="GMG55" i="3" s="1"/>
  <c r="GMH55" i="3" s="1"/>
  <c r="GMI55" i="3" s="1"/>
  <c r="GMJ55" i="3" s="1"/>
  <c r="GMK55" i="3" s="1"/>
  <c r="GML55" i="3"/>
  <c r="GLL55" i="3"/>
  <c r="GLM55" i="3" s="1"/>
  <c r="GLN55" i="3" s="1"/>
  <c r="GLO55" i="3" s="1"/>
  <c r="GLP55" i="3" s="1"/>
  <c r="GLQ55" i="3" s="1"/>
  <c r="GLR55" i="3" s="1"/>
  <c r="GLS55" i="3" s="1"/>
  <c r="GLT55" i="3" s="1"/>
  <c r="GLU55" i="3" s="1"/>
  <c r="GLV55" i="3"/>
  <c r="GKV55" i="3"/>
  <c r="GKW55" i="3" s="1"/>
  <c r="GKX55" i="3" s="1"/>
  <c r="GKY55" i="3" s="1"/>
  <c r="GKZ55" i="3" s="1"/>
  <c r="GLA55" i="3" s="1"/>
  <c r="GLB55" i="3" s="1"/>
  <c r="GLC55" i="3" s="1"/>
  <c r="GLD55" i="3" s="1"/>
  <c r="GLE55" i="3" s="1"/>
  <c r="GLF55" i="3"/>
  <c r="GKF55" i="3"/>
  <c r="GKG55" i="3" s="1"/>
  <c r="GKH55" i="3" s="1"/>
  <c r="GKI55" i="3" s="1"/>
  <c r="GKJ55" i="3" s="1"/>
  <c r="GKK55" i="3" s="1"/>
  <c r="GKL55" i="3" s="1"/>
  <c r="GKM55" i="3" s="1"/>
  <c r="GKN55" i="3" s="1"/>
  <c r="GKO55" i="3" s="1"/>
  <c r="GKP55" i="3"/>
  <c r="GJP55" i="3"/>
  <c r="GJQ55" i="3" s="1"/>
  <c r="GJR55" i="3" s="1"/>
  <c r="GJS55" i="3" s="1"/>
  <c r="GJT55" i="3" s="1"/>
  <c r="GJU55" i="3" s="1"/>
  <c r="GJV55" i="3" s="1"/>
  <c r="GJW55" i="3" s="1"/>
  <c r="GJX55" i="3" s="1"/>
  <c r="GJY55" i="3" s="1"/>
  <c r="GJZ55" i="3"/>
  <c r="GIZ55" i="3"/>
  <c r="GJA55" i="3" s="1"/>
  <c r="GJB55" i="3" s="1"/>
  <c r="GJC55" i="3" s="1"/>
  <c r="GJD55" i="3" s="1"/>
  <c r="GJE55" i="3" s="1"/>
  <c r="GJF55" i="3" s="1"/>
  <c r="GJG55" i="3" s="1"/>
  <c r="GJH55" i="3" s="1"/>
  <c r="GJI55" i="3" s="1"/>
  <c r="GJJ55" i="3"/>
  <c r="GIJ55" i="3"/>
  <c r="GIK55" i="3" s="1"/>
  <c r="GIL55" i="3" s="1"/>
  <c r="GIM55" i="3" s="1"/>
  <c r="GIN55" i="3" s="1"/>
  <c r="GIO55" i="3" s="1"/>
  <c r="GIP55" i="3" s="1"/>
  <c r="GIQ55" i="3" s="1"/>
  <c r="GIR55" i="3" s="1"/>
  <c r="GIS55" i="3" s="1"/>
  <c r="GIT55" i="3"/>
  <c r="GHT55" i="3"/>
  <c r="GHU55" i="3" s="1"/>
  <c r="GHV55" i="3" s="1"/>
  <c r="GHW55" i="3" s="1"/>
  <c r="GHX55" i="3" s="1"/>
  <c r="GHY55" i="3" s="1"/>
  <c r="GHZ55" i="3" s="1"/>
  <c r="GIA55" i="3" s="1"/>
  <c r="GIB55" i="3" s="1"/>
  <c r="GIC55" i="3" s="1"/>
  <c r="GID55" i="3"/>
  <c r="GHD55" i="3"/>
  <c r="GHE55" i="3" s="1"/>
  <c r="GHF55" i="3" s="1"/>
  <c r="GHG55" i="3" s="1"/>
  <c r="GHH55" i="3" s="1"/>
  <c r="GHI55" i="3" s="1"/>
  <c r="GHJ55" i="3" s="1"/>
  <c r="GHK55" i="3" s="1"/>
  <c r="GHL55" i="3" s="1"/>
  <c r="GHM55" i="3" s="1"/>
  <c r="GHN55" i="3"/>
  <c r="GGN55" i="3"/>
  <c r="GGO55" i="3" s="1"/>
  <c r="GGP55" i="3" s="1"/>
  <c r="GGQ55" i="3" s="1"/>
  <c r="GGR55" i="3" s="1"/>
  <c r="GGS55" i="3" s="1"/>
  <c r="GGT55" i="3" s="1"/>
  <c r="GGU55" i="3" s="1"/>
  <c r="GGV55" i="3" s="1"/>
  <c r="GGW55" i="3" s="1"/>
  <c r="GGX55" i="3"/>
  <c r="GFX55" i="3"/>
  <c r="GFY55" i="3" s="1"/>
  <c r="GFZ55" i="3" s="1"/>
  <c r="GGA55" i="3" s="1"/>
  <c r="GGB55" i="3" s="1"/>
  <c r="GGC55" i="3" s="1"/>
  <c r="GGD55" i="3" s="1"/>
  <c r="GGE55" i="3" s="1"/>
  <c r="GGF55" i="3" s="1"/>
  <c r="GGG55" i="3" s="1"/>
  <c r="GGH55" i="3"/>
  <c r="GFH55" i="3"/>
  <c r="GFI55" i="3" s="1"/>
  <c r="GFJ55" i="3" s="1"/>
  <c r="GFK55" i="3" s="1"/>
  <c r="GFL55" i="3" s="1"/>
  <c r="GFM55" i="3" s="1"/>
  <c r="GFN55" i="3" s="1"/>
  <c r="GFO55" i="3" s="1"/>
  <c r="GFP55" i="3" s="1"/>
  <c r="GFQ55" i="3" s="1"/>
  <c r="GFR55" i="3"/>
  <c r="GER55" i="3"/>
  <c r="GES55" i="3" s="1"/>
  <c r="GET55" i="3" s="1"/>
  <c r="GEU55" i="3" s="1"/>
  <c r="GEV55" i="3" s="1"/>
  <c r="GEW55" i="3" s="1"/>
  <c r="GEX55" i="3" s="1"/>
  <c r="GEY55" i="3" s="1"/>
  <c r="GEZ55" i="3" s="1"/>
  <c r="GFA55" i="3" s="1"/>
  <c r="GFB55" i="3"/>
  <c r="GEB55" i="3"/>
  <c r="GEC55" i="3" s="1"/>
  <c r="GED55" i="3" s="1"/>
  <c r="GEE55" i="3" s="1"/>
  <c r="GEF55" i="3" s="1"/>
  <c r="GEG55" i="3" s="1"/>
  <c r="GEH55" i="3" s="1"/>
  <c r="GEI55" i="3" s="1"/>
  <c r="GEJ55" i="3" s="1"/>
  <c r="GEK55" i="3" s="1"/>
  <c r="GEL55" i="3"/>
  <c r="GDL55" i="3"/>
  <c r="GDM55" i="3" s="1"/>
  <c r="GDN55" i="3" s="1"/>
  <c r="GDO55" i="3" s="1"/>
  <c r="GDP55" i="3" s="1"/>
  <c r="GDQ55" i="3" s="1"/>
  <c r="GDR55" i="3" s="1"/>
  <c r="GDS55" i="3" s="1"/>
  <c r="GDT55" i="3" s="1"/>
  <c r="GDU55" i="3" s="1"/>
  <c r="GDV55" i="3"/>
  <c r="GCV55" i="3"/>
  <c r="GCW55" i="3" s="1"/>
  <c r="GCX55" i="3" s="1"/>
  <c r="GCY55" i="3" s="1"/>
  <c r="GCZ55" i="3" s="1"/>
  <c r="GDA55" i="3" s="1"/>
  <c r="GDB55" i="3" s="1"/>
  <c r="GDC55" i="3" s="1"/>
  <c r="GDD55" i="3" s="1"/>
  <c r="GDE55" i="3" s="1"/>
  <c r="GDF55" i="3"/>
  <c r="GCF55" i="3"/>
  <c r="GCG55" i="3" s="1"/>
  <c r="GCH55" i="3" s="1"/>
  <c r="GCI55" i="3" s="1"/>
  <c r="GCJ55" i="3" s="1"/>
  <c r="GCK55" i="3" s="1"/>
  <c r="GCL55" i="3" s="1"/>
  <c r="GCM55" i="3" s="1"/>
  <c r="GCN55" i="3" s="1"/>
  <c r="GCO55" i="3" s="1"/>
  <c r="GCP55" i="3"/>
  <c r="GBP55" i="3"/>
  <c r="GBQ55" i="3" s="1"/>
  <c r="GBR55" i="3" s="1"/>
  <c r="GBS55" i="3" s="1"/>
  <c r="GBT55" i="3" s="1"/>
  <c r="GBU55" i="3" s="1"/>
  <c r="GBV55" i="3" s="1"/>
  <c r="GBW55" i="3" s="1"/>
  <c r="GBX55" i="3" s="1"/>
  <c r="GBY55" i="3" s="1"/>
  <c r="GBZ55" i="3"/>
  <c r="GAZ55" i="3"/>
  <c r="GBA55" i="3" s="1"/>
  <c r="GBB55" i="3" s="1"/>
  <c r="GBC55" i="3" s="1"/>
  <c r="GBD55" i="3" s="1"/>
  <c r="GBE55" i="3" s="1"/>
  <c r="GBF55" i="3" s="1"/>
  <c r="GBG55" i="3" s="1"/>
  <c r="GBH55" i="3" s="1"/>
  <c r="GBI55" i="3" s="1"/>
  <c r="GBJ55" i="3"/>
  <c r="GAJ55" i="3"/>
  <c r="GAK55" i="3" s="1"/>
  <c r="GAL55" i="3" s="1"/>
  <c r="GAM55" i="3" s="1"/>
  <c r="GAN55" i="3" s="1"/>
  <c r="GAO55" i="3" s="1"/>
  <c r="GAP55" i="3" s="1"/>
  <c r="GAQ55" i="3" s="1"/>
  <c r="GAR55" i="3" s="1"/>
  <c r="GAS55" i="3" s="1"/>
  <c r="GAT55" i="3"/>
  <c r="FZT55" i="3"/>
  <c r="FZU55" i="3" s="1"/>
  <c r="FZV55" i="3" s="1"/>
  <c r="FZW55" i="3" s="1"/>
  <c r="FZX55" i="3" s="1"/>
  <c r="FZY55" i="3" s="1"/>
  <c r="FZZ55" i="3" s="1"/>
  <c r="GAA55" i="3" s="1"/>
  <c r="GAB55" i="3" s="1"/>
  <c r="GAC55" i="3" s="1"/>
  <c r="GAD55" i="3"/>
  <c r="FZD55" i="3"/>
  <c r="FZE55" i="3" s="1"/>
  <c r="FZF55" i="3" s="1"/>
  <c r="FZG55" i="3" s="1"/>
  <c r="FZH55" i="3" s="1"/>
  <c r="FZI55" i="3" s="1"/>
  <c r="FZJ55" i="3" s="1"/>
  <c r="FZK55" i="3" s="1"/>
  <c r="FZL55" i="3" s="1"/>
  <c r="FZM55" i="3" s="1"/>
  <c r="FZN55" i="3"/>
  <c r="FYN55" i="3"/>
  <c r="FYO55" i="3" s="1"/>
  <c r="FYP55" i="3" s="1"/>
  <c r="FYQ55" i="3" s="1"/>
  <c r="FYR55" i="3" s="1"/>
  <c r="FYS55" i="3" s="1"/>
  <c r="FYT55" i="3" s="1"/>
  <c r="FYU55" i="3" s="1"/>
  <c r="FYV55" i="3" s="1"/>
  <c r="FYW55" i="3" s="1"/>
  <c r="FYX55" i="3"/>
  <c r="FXX55" i="3"/>
  <c r="FXY55" i="3" s="1"/>
  <c r="FXZ55" i="3" s="1"/>
  <c r="FYA55" i="3" s="1"/>
  <c r="FYB55" i="3" s="1"/>
  <c r="FYC55" i="3" s="1"/>
  <c r="FYD55" i="3" s="1"/>
  <c r="FYE55" i="3" s="1"/>
  <c r="FYF55" i="3" s="1"/>
  <c r="FYG55" i="3" s="1"/>
  <c r="FYH55" i="3"/>
  <c r="FXH55" i="3"/>
  <c r="FXI55" i="3" s="1"/>
  <c r="FXJ55" i="3" s="1"/>
  <c r="FXK55" i="3" s="1"/>
  <c r="FXL55" i="3" s="1"/>
  <c r="FXM55" i="3" s="1"/>
  <c r="FXN55" i="3" s="1"/>
  <c r="FXO55" i="3" s="1"/>
  <c r="FXP55" i="3" s="1"/>
  <c r="FXQ55" i="3" s="1"/>
  <c r="FXR55" i="3"/>
  <c r="FWR55" i="3"/>
  <c r="FWS55" i="3" s="1"/>
  <c r="FWT55" i="3" s="1"/>
  <c r="FWU55" i="3" s="1"/>
  <c r="FWV55" i="3" s="1"/>
  <c r="FWW55" i="3" s="1"/>
  <c r="FWX55" i="3" s="1"/>
  <c r="FWY55" i="3" s="1"/>
  <c r="FWZ55" i="3" s="1"/>
  <c r="FXA55" i="3" s="1"/>
  <c r="FXB55" i="3"/>
  <c r="FWB55" i="3"/>
  <c r="FWC55" i="3" s="1"/>
  <c r="FWD55" i="3" s="1"/>
  <c r="FWE55" i="3" s="1"/>
  <c r="FWF55" i="3" s="1"/>
  <c r="FWG55" i="3" s="1"/>
  <c r="FWH55" i="3" s="1"/>
  <c r="FWI55" i="3" s="1"/>
  <c r="FWJ55" i="3" s="1"/>
  <c r="FWK55" i="3" s="1"/>
  <c r="FWL55" i="3"/>
  <c r="FVL55" i="3"/>
  <c r="FVM55" i="3" s="1"/>
  <c r="FVN55" i="3" s="1"/>
  <c r="FVO55" i="3" s="1"/>
  <c r="FVP55" i="3" s="1"/>
  <c r="FVQ55" i="3" s="1"/>
  <c r="FVR55" i="3" s="1"/>
  <c r="FVS55" i="3" s="1"/>
  <c r="FVT55" i="3" s="1"/>
  <c r="FVU55" i="3" s="1"/>
  <c r="FVV55" i="3"/>
  <c r="FUV55" i="3"/>
  <c r="FUW55" i="3" s="1"/>
  <c r="FUX55" i="3" s="1"/>
  <c r="FUY55" i="3" s="1"/>
  <c r="FUZ55" i="3" s="1"/>
  <c r="FVA55" i="3" s="1"/>
  <c r="FVB55" i="3" s="1"/>
  <c r="FVC55" i="3" s="1"/>
  <c r="FVD55" i="3" s="1"/>
  <c r="FVE55" i="3" s="1"/>
  <c r="FVF55" i="3"/>
  <c r="FUF55" i="3"/>
  <c r="FUG55" i="3" s="1"/>
  <c r="FUH55" i="3" s="1"/>
  <c r="FUI55" i="3" s="1"/>
  <c r="FUJ55" i="3" s="1"/>
  <c r="FUK55" i="3" s="1"/>
  <c r="FUL55" i="3" s="1"/>
  <c r="FUM55" i="3" s="1"/>
  <c r="FUN55" i="3" s="1"/>
  <c r="FUO55" i="3" s="1"/>
  <c r="FUP55" i="3"/>
  <c r="FTP55" i="3"/>
  <c r="FTQ55" i="3" s="1"/>
  <c r="FTR55" i="3" s="1"/>
  <c r="FTS55" i="3" s="1"/>
  <c r="FTT55" i="3" s="1"/>
  <c r="FTU55" i="3" s="1"/>
  <c r="FTV55" i="3" s="1"/>
  <c r="FTW55" i="3" s="1"/>
  <c r="FTX55" i="3" s="1"/>
  <c r="FTY55" i="3" s="1"/>
  <c r="FTZ55" i="3"/>
  <c r="FSZ55" i="3"/>
  <c r="FTA55" i="3" s="1"/>
  <c r="FTB55" i="3" s="1"/>
  <c r="FTC55" i="3" s="1"/>
  <c r="FTD55" i="3" s="1"/>
  <c r="FTE55" i="3" s="1"/>
  <c r="FTF55" i="3" s="1"/>
  <c r="FTG55" i="3" s="1"/>
  <c r="FTH55" i="3" s="1"/>
  <c r="FTI55" i="3" s="1"/>
  <c r="FTJ55" i="3"/>
  <c r="FSJ55" i="3"/>
  <c r="FSK55" i="3" s="1"/>
  <c r="FSL55" i="3" s="1"/>
  <c r="FSM55" i="3" s="1"/>
  <c r="FSN55" i="3" s="1"/>
  <c r="FSO55" i="3" s="1"/>
  <c r="FSP55" i="3" s="1"/>
  <c r="FSQ55" i="3" s="1"/>
  <c r="FSR55" i="3" s="1"/>
  <c r="FSS55" i="3" s="1"/>
  <c r="FST55" i="3"/>
  <c r="FRT55" i="3"/>
  <c r="FRU55" i="3" s="1"/>
  <c r="FRV55" i="3" s="1"/>
  <c r="FRW55" i="3" s="1"/>
  <c r="FRX55" i="3" s="1"/>
  <c r="FRY55" i="3" s="1"/>
  <c r="FRZ55" i="3" s="1"/>
  <c r="FSA55" i="3" s="1"/>
  <c r="FSB55" i="3" s="1"/>
  <c r="FSC55" i="3" s="1"/>
  <c r="FSD55" i="3"/>
  <c r="FRD55" i="3"/>
  <c r="FRE55" i="3" s="1"/>
  <c r="FRF55" i="3" s="1"/>
  <c r="FRG55" i="3" s="1"/>
  <c r="FRH55" i="3" s="1"/>
  <c r="FRI55" i="3" s="1"/>
  <c r="FRJ55" i="3" s="1"/>
  <c r="FRK55" i="3" s="1"/>
  <c r="FRL55" i="3" s="1"/>
  <c r="FRM55" i="3" s="1"/>
  <c r="FRN55" i="3"/>
  <c r="FQN55" i="3"/>
  <c r="FQO55" i="3" s="1"/>
  <c r="FQP55" i="3" s="1"/>
  <c r="FQQ55" i="3" s="1"/>
  <c r="FQR55" i="3" s="1"/>
  <c r="FQS55" i="3" s="1"/>
  <c r="FQT55" i="3" s="1"/>
  <c r="FQU55" i="3" s="1"/>
  <c r="FQV55" i="3" s="1"/>
  <c r="FQW55" i="3" s="1"/>
  <c r="FQX55" i="3"/>
  <c r="FPX55" i="3"/>
  <c r="FPY55" i="3" s="1"/>
  <c r="FPZ55" i="3" s="1"/>
  <c r="FQA55" i="3" s="1"/>
  <c r="FQB55" i="3" s="1"/>
  <c r="FQC55" i="3" s="1"/>
  <c r="FQD55" i="3" s="1"/>
  <c r="FQE55" i="3" s="1"/>
  <c r="FQF55" i="3" s="1"/>
  <c r="FQG55" i="3" s="1"/>
  <c r="FQH55" i="3"/>
  <c r="FPH55" i="3"/>
  <c r="FPI55" i="3" s="1"/>
  <c r="FPJ55" i="3" s="1"/>
  <c r="FPK55" i="3" s="1"/>
  <c r="FPL55" i="3" s="1"/>
  <c r="FPM55" i="3" s="1"/>
  <c r="FPN55" i="3" s="1"/>
  <c r="FPO55" i="3" s="1"/>
  <c r="FPP55" i="3" s="1"/>
  <c r="FPQ55" i="3" s="1"/>
  <c r="FPR55" i="3"/>
  <c r="FOR55" i="3"/>
  <c r="FOS55" i="3" s="1"/>
  <c r="FOT55" i="3" s="1"/>
  <c r="FOU55" i="3" s="1"/>
  <c r="FOV55" i="3" s="1"/>
  <c r="FOW55" i="3" s="1"/>
  <c r="FOX55" i="3" s="1"/>
  <c r="FOY55" i="3" s="1"/>
  <c r="FOZ55" i="3" s="1"/>
  <c r="FPA55" i="3" s="1"/>
  <c r="FPB55" i="3"/>
  <c r="FOB55" i="3"/>
  <c r="FOC55" i="3" s="1"/>
  <c r="FOD55" i="3" s="1"/>
  <c r="FOE55" i="3" s="1"/>
  <c r="FOF55" i="3" s="1"/>
  <c r="FOG55" i="3" s="1"/>
  <c r="FOH55" i="3" s="1"/>
  <c r="FOI55" i="3" s="1"/>
  <c r="FOJ55" i="3" s="1"/>
  <c r="FOK55" i="3" s="1"/>
  <c r="FOL55" i="3"/>
  <c r="FNL55" i="3"/>
  <c r="FNM55" i="3" s="1"/>
  <c r="FNN55" i="3" s="1"/>
  <c r="FNO55" i="3" s="1"/>
  <c r="FNP55" i="3" s="1"/>
  <c r="FNQ55" i="3" s="1"/>
  <c r="FNR55" i="3" s="1"/>
  <c r="FNS55" i="3" s="1"/>
  <c r="FNT55" i="3" s="1"/>
  <c r="FNU55" i="3" s="1"/>
  <c r="FNV55" i="3"/>
  <c r="FMV55" i="3"/>
  <c r="FMW55" i="3" s="1"/>
  <c r="FMX55" i="3" s="1"/>
  <c r="FMY55" i="3" s="1"/>
  <c r="FMZ55" i="3" s="1"/>
  <c r="FNA55" i="3" s="1"/>
  <c r="FNB55" i="3" s="1"/>
  <c r="FNC55" i="3" s="1"/>
  <c r="FND55" i="3" s="1"/>
  <c r="FNE55" i="3" s="1"/>
  <c r="FNF55" i="3"/>
  <c r="FMF55" i="3"/>
  <c r="FMG55" i="3" s="1"/>
  <c r="FMH55" i="3" s="1"/>
  <c r="FMI55" i="3" s="1"/>
  <c r="FMJ55" i="3" s="1"/>
  <c r="FMK55" i="3" s="1"/>
  <c r="FML55" i="3" s="1"/>
  <c r="FMM55" i="3" s="1"/>
  <c r="FMN55" i="3" s="1"/>
  <c r="FMO55" i="3" s="1"/>
  <c r="FMP55" i="3"/>
  <c r="FLP55" i="3"/>
  <c r="FLQ55" i="3" s="1"/>
  <c r="FLR55" i="3" s="1"/>
  <c r="FLS55" i="3" s="1"/>
  <c r="FLT55" i="3" s="1"/>
  <c r="FLU55" i="3" s="1"/>
  <c r="FLV55" i="3" s="1"/>
  <c r="FLW55" i="3" s="1"/>
  <c r="FLX55" i="3" s="1"/>
  <c r="FLY55" i="3" s="1"/>
  <c r="FLZ55" i="3"/>
  <c r="FKZ55" i="3"/>
  <c r="FLA55" i="3" s="1"/>
  <c r="FLB55" i="3" s="1"/>
  <c r="FLC55" i="3" s="1"/>
  <c r="FLD55" i="3" s="1"/>
  <c r="FLE55" i="3" s="1"/>
  <c r="FLF55" i="3" s="1"/>
  <c r="FLG55" i="3" s="1"/>
  <c r="FLH55" i="3" s="1"/>
  <c r="FLI55" i="3" s="1"/>
  <c r="FLJ55" i="3"/>
  <c r="FKJ55" i="3"/>
  <c r="FKK55" i="3" s="1"/>
  <c r="FKL55" i="3" s="1"/>
  <c r="FKM55" i="3" s="1"/>
  <c r="FKN55" i="3" s="1"/>
  <c r="FKO55" i="3" s="1"/>
  <c r="FKP55" i="3" s="1"/>
  <c r="FKQ55" i="3" s="1"/>
  <c r="FKR55" i="3" s="1"/>
  <c r="FKS55" i="3" s="1"/>
  <c r="FKT55" i="3"/>
  <c r="FJT55" i="3"/>
  <c r="FJU55" i="3" s="1"/>
  <c r="FJV55" i="3" s="1"/>
  <c r="FJW55" i="3" s="1"/>
  <c r="FJX55" i="3" s="1"/>
  <c r="FJY55" i="3" s="1"/>
  <c r="FJZ55" i="3" s="1"/>
  <c r="FKA55" i="3" s="1"/>
  <c r="FKB55" i="3" s="1"/>
  <c r="FKC55" i="3" s="1"/>
  <c r="FKD55" i="3"/>
  <c r="FJD55" i="3"/>
  <c r="FJE55" i="3" s="1"/>
  <c r="FJF55" i="3" s="1"/>
  <c r="FJG55" i="3" s="1"/>
  <c r="FJH55" i="3" s="1"/>
  <c r="FJI55" i="3" s="1"/>
  <c r="FJJ55" i="3" s="1"/>
  <c r="FJK55" i="3" s="1"/>
  <c r="FJL55" i="3" s="1"/>
  <c r="FJM55" i="3" s="1"/>
  <c r="FJN55" i="3"/>
  <c r="FIN55" i="3"/>
  <c r="FIO55" i="3" s="1"/>
  <c r="FIP55" i="3" s="1"/>
  <c r="FIQ55" i="3" s="1"/>
  <c r="FIR55" i="3" s="1"/>
  <c r="FIS55" i="3" s="1"/>
  <c r="FIT55" i="3" s="1"/>
  <c r="FIU55" i="3" s="1"/>
  <c r="FIV55" i="3" s="1"/>
  <c r="FIW55" i="3" s="1"/>
  <c r="FIX55" i="3"/>
  <c r="FHX55" i="3"/>
  <c r="FHY55" i="3" s="1"/>
  <c r="FHZ55" i="3" s="1"/>
  <c r="FIA55" i="3" s="1"/>
  <c r="FIB55" i="3" s="1"/>
  <c r="FIC55" i="3" s="1"/>
  <c r="FID55" i="3" s="1"/>
  <c r="FIE55" i="3" s="1"/>
  <c r="FIF55" i="3" s="1"/>
  <c r="FIG55" i="3" s="1"/>
  <c r="FIH55" i="3"/>
  <c r="FHH55" i="3"/>
  <c r="FHI55" i="3" s="1"/>
  <c r="FHJ55" i="3" s="1"/>
  <c r="FHK55" i="3" s="1"/>
  <c r="FHL55" i="3" s="1"/>
  <c r="FHM55" i="3" s="1"/>
  <c r="FHN55" i="3" s="1"/>
  <c r="FHO55" i="3" s="1"/>
  <c r="FHP55" i="3" s="1"/>
  <c r="FHQ55" i="3" s="1"/>
  <c r="FHR55" i="3"/>
  <c r="FGR55" i="3"/>
  <c r="FGS55" i="3" s="1"/>
  <c r="FGT55" i="3" s="1"/>
  <c r="FGU55" i="3" s="1"/>
  <c r="FGV55" i="3" s="1"/>
  <c r="FGW55" i="3" s="1"/>
  <c r="FGX55" i="3" s="1"/>
  <c r="FGY55" i="3" s="1"/>
  <c r="FGZ55" i="3" s="1"/>
  <c r="FHA55" i="3" s="1"/>
  <c r="FHB55" i="3"/>
  <c r="FGB55" i="3"/>
  <c r="FGC55" i="3" s="1"/>
  <c r="FGD55" i="3" s="1"/>
  <c r="FGE55" i="3" s="1"/>
  <c r="FGF55" i="3" s="1"/>
  <c r="FGG55" i="3" s="1"/>
  <c r="FGH55" i="3" s="1"/>
  <c r="FGI55" i="3" s="1"/>
  <c r="FGJ55" i="3" s="1"/>
  <c r="FGK55" i="3" s="1"/>
  <c r="FGL55" i="3"/>
  <c r="FFL55" i="3"/>
  <c r="FFM55" i="3" s="1"/>
  <c r="FFN55" i="3" s="1"/>
  <c r="FFO55" i="3" s="1"/>
  <c r="FFP55" i="3" s="1"/>
  <c r="FFQ55" i="3" s="1"/>
  <c r="FFR55" i="3" s="1"/>
  <c r="FFS55" i="3" s="1"/>
  <c r="FFT55" i="3" s="1"/>
  <c r="FFU55" i="3" s="1"/>
  <c r="FFV55" i="3"/>
  <c r="FEV55" i="3"/>
  <c r="FEW55" i="3" s="1"/>
  <c r="FEX55" i="3" s="1"/>
  <c r="FEY55" i="3" s="1"/>
  <c r="FEZ55" i="3" s="1"/>
  <c r="FFA55" i="3" s="1"/>
  <c r="FFB55" i="3" s="1"/>
  <c r="FFC55" i="3" s="1"/>
  <c r="FFD55" i="3" s="1"/>
  <c r="FFE55" i="3" s="1"/>
  <c r="FFF55" i="3"/>
  <c r="FEF55" i="3"/>
  <c r="FEG55" i="3" s="1"/>
  <c r="FEH55" i="3" s="1"/>
  <c r="FEI55" i="3" s="1"/>
  <c r="FEJ55" i="3" s="1"/>
  <c r="FEK55" i="3" s="1"/>
  <c r="FEL55" i="3" s="1"/>
  <c r="FEM55" i="3" s="1"/>
  <c r="FEN55" i="3" s="1"/>
  <c r="FEO55" i="3" s="1"/>
  <c r="FEP55" i="3"/>
  <c r="FDP55" i="3"/>
  <c r="FDQ55" i="3" s="1"/>
  <c r="FDR55" i="3" s="1"/>
  <c r="FDS55" i="3" s="1"/>
  <c r="FDT55" i="3" s="1"/>
  <c r="FDU55" i="3" s="1"/>
  <c r="FDV55" i="3" s="1"/>
  <c r="FDW55" i="3" s="1"/>
  <c r="FDX55" i="3" s="1"/>
  <c r="FDY55" i="3" s="1"/>
  <c r="FDZ55" i="3"/>
  <c r="FCZ55" i="3"/>
  <c r="FDA55" i="3" s="1"/>
  <c r="FDB55" i="3" s="1"/>
  <c r="FDC55" i="3" s="1"/>
  <c r="FDD55" i="3" s="1"/>
  <c r="FDE55" i="3" s="1"/>
  <c r="FDF55" i="3" s="1"/>
  <c r="FDG55" i="3" s="1"/>
  <c r="FDH55" i="3" s="1"/>
  <c r="FDI55" i="3" s="1"/>
  <c r="FDJ55" i="3"/>
  <c r="FCJ55" i="3"/>
  <c r="FCK55" i="3" s="1"/>
  <c r="FCL55" i="3" s="1"/>
  <c r="FCM55" i="3" s="1"/>
  <c r="FCN55" i="3" s="1"/>
  <c r="FCO55" i="3" s="1"/>
  <c r="FCP55" i="3" s="1"/>
  <c r="FCQ55" i="3" s="1"/>
  <c r="FCR55" i="3" s="1"/>
  <c r="FCS55" i="3" s="1"/>
  <c r="FCT55" i="3"/>
  <c r="FBT55" i="3"/>
  <c r="FBU55" i="3" s="1"/>
  <c r="FBV55" i="3" s="1"/>
  <c r="FBW55" i="3" s="1"/>
  <c r="FBX55" i="3" s="1"/>
  <c r="FBY55" i="3" s="1"/>
  <c r="FBZ55" i="3" s="1"/>
  <c r="FCA55" i="3" s="1"/>
  <c r="FCB55" i="3" s="1"/>
  <c r="FCC55" i="3" s="1"/>
  <c r="FCD55" i="3"/>
  <c r="FBD55" i="3"/>
  <c r="FBE55" i="3" s="1"/>
  <c r="FBF55" i="3" s="1"/>
  <c r="FBG55" i="3" s="1"/>
  <c r="FBH55" i="3" s="1"/>
  <c r="FBI55" i="3" s="1"/>
  <c r="FBJ55" i="3" s="1"/>
  <c r="FBK55" i="3" s="1"/>
  <c r="FBL55" i="3" s="1"/>
  <c r="FBM55" i="3" s="1"/>
  <c r="FBN55" i="3"/>
  <c r="FAN55" i="3"/>
  <c r="FAO55" i="3" s="1"/>
  <c r="FAP55" i="3" s="1"/>
  <c r="FAQ55" i="3" s="1"/>
  <c r="FAR55" i="3" s="1"/>
  <c r="FAS55" i="3" s="1"/>
  <c r="FAT55" i="3" s="1"/>
  <c r="FAU55" i="3" s="1"/>
  <c r="FAV55" i="3" s="1"/>
  <c r="FAW55" i="3" s="1"/>
  <c r="FAX55" i="3"/>
  <c r="EZX55" i="3"/>
  <c r="EZY55" i="3" s="1"/>
  <c r="EZZ55" i="3" s="1"/>
  <c r="FAA55" i="3" s="1"/>
  <c r="FAB55" i="3" s="1"/>
  <c r="FAC55" i="3" s="1"/>
  <c r="FAD55" i="3" s="1"/>
  <c r="FAE55" i="3" s="1"/>
  <c r="FAF55" i="3" s="1"/>
  <c r="FAG55" i="3" s="1"/>
  <c r="FAH55" i="3"/>
  <c r="EZH55" i="3"/>
  <c r="EZI55" i="3" s="1"/>
  <c r="EZJ55" i="3" s="1"/>
  <c r="EZK55" i="3" s="1"/>
  <c r="EZL55" i="3" s="1"/>
  <c r="EZM55" i="3" s="1"/>
  <c r="EZN55" i="3" s="1"/>
  <c r="EZO55" i="3" s="1"/>
  <c r="EZP55" i="3" s="1"/>
  <c r="EZQ55" i="3" s="1"/>
  <c r="EZR55" i="3"/>
  <c r="EYR55" i="3"/>
  <c r="EYS55" i="3" s="1"/>
  <c r="EYT55" i="3" s="1"/>
  <c r="EYU55" i="3" s="1"/>
  <c r="EYV55" i="3" s="1"/>
  <c r="EYW55" i="3" s="1"/>
  <c r="EYX55" i="3" s="1"/>
  <c r="EYY55" i="3" s="1"/>
  <c r="EYZ55" i="3" s="1"/>
  <c r="EZA55" i="3" s="1"/>
  <c r="EZB55" i="3"/>
  <c r="EYB55" i="3"/>
  <c r="EYC55" i="3" s="1"/>
  <c r="EYD55" i="3" s="1"/>
  <c r="EYE55" i="3" s="1"/>
  <c r="EYF55" i="3" s="1"/>
  <c r="EYG55" i="3" s="1"/>
  <c r="EYH55" i="3" s="1"/>
  <c r="EYI55" i="3" s="1"/>
  <c r="EYJ55" i="3" s="1"/>
  <c r="EYK55" i="3" s="1"/>
  <c r="EYL55" i="3"/>
  <c r="EXL55" i="3"/>
  <c r="EXM55" i="3" s="1"/>
  <c r="EXN55" i="3" s="1"/>
  <c r="EXO55" i="3" s="1"/>
  <c r="EXP55" i="3" s="1"/>
  <c r="EXQ55" i="3" s="1"/>
  <c r="EXR55" i="3" s="1"/>
  <c r="EXS55" i="3" s="1"/>
  <c r="EXT55" i="3" s="1"/>
  <c r="EXU55" i="3" s="1"/>
  <c r="EXV55" i="3"/>
  <c r="EWV55" i="3"/>
  <c r="EWW55" i="3" s="1"/>
  <c r="EWX55" i="3" s="1"/>
  <c r="EWY55" i="3" s="1"/>
  <c r="EWZ55" i="3" s="1"/>
  <c r="EXA55" i="3" s="1"/>
  <c r="EXB55" i="3" s="1"/>
  <c r="EXC55" i="3" s="1"/>
  <c r="EXD55" i="3" s="1"/>
  <c r="EXE55" i="3" s="1"/>
  <c r="EXF55" i="3"/>
  <c r="EWF55" i="3"/>
  <c r="EWG55" i="3" s="1"/>
  <c r="EWH55" i="3" s="1"/>
  <c r="EWI55" i="3" s="1"/>
  <c r="EWJ55" i="3" s="1"/>
  <c r="EWK55" i="3" s="1"/>
  <c r="EWL55" i="3" s="1"/>
  <c r="EWM55" i="3" s="1"/>
  <c r="EWN55" i="3" s="1"/>
  <c r="EWO55" i="3" s="1"/>
  <c r="EWP55" i="3"/>
  <c r="EVP55" i="3"/>
  <c r="EVQ55" i="3" s="1"/>
  <c r="EVR55" i="3" s="1"/>
  <c r="EVS55" i="3" s="1"/>
  <c r="EVT55" i="3" s="1"/>
  <c r="EVU55" i="3" s="1"/>
  <c r="EVV55" i="3" s="1"/>
  <c r="EVW55" i="3" s="1"/>
  <c r="EVX55" i="3" s="1"/>
  <c r="EVY55" i="3" s="1"/>
  <c r="EVZ55" i="3"/>
  <c r="EUZ55" i="3"/>
  <c r="EVA55" i="3" s="1"/>
  <c r="EVB55" i="3" s="1"/>
  <c r="EVC55" i="3" s="1"/>
  <c r="EVD55" i="3" s="1"/>
  <c r="EVE55" i="3" s="1"/>
  <c r="EVF55" i="3" s="1"/>
  <c r="EVG55" i="3" s="1"/>
  <c r="EVH55" i="3" s="1"/>
  <c r="EVI55" i="3" s="1"/>
  <c r="EVJ55" i="3"/>
  <c r="EUJ55" i="3"/>
  <c r="EUK55" i="3" s="1"/>
  <c r="EUL55" i="3" s="1"/>
  <c r="EUM55" i="3" s="1"/>
  <c r="EUN55" i="3" s="1"/>
  <c r="EUO55" i="3" s="1"/>
  <c r="EUP55" i="3" s="1"/>
  <c r="EUQ55" i="3" s="1"/>
  <c r="EUR55" i="3" s="1"/>
  <c r="EUS55" i="3" s="1"/>
  <c r="EUT55" i="3"/>
  <c r="ETT55" i="3"/>
  <c r="ETU55" i="3" s="1"/>
  <c r="ETV55" i="3" s="1"/>
  <c r="ETW55" i="3" s="1"/>
  <c r="ETX55" i="3" s="1"/>
  <c r="ETY55" i="3" s="1"/>
  <c r="ETZ55" i="3" s="1"/>
  <c r="EUA55" i="3" s="1"/>
  <c r="EUB55" i="3" s="1"/>
  <c r="EUC55" i="3" s="1"/>
  <c r="EUD55" i="3"/>
  <c r="ETD55" i="3"/>
  <c r="ETE55" i="3" s="1"/>
  <c r="ETF55" i="3" s="1"/>
  <c r="ETG55" i="3" s="1"/>
  <c r="ETH55" i="3" s="1"/>
  <c r="ETI55" i="3" s="1"/>
  <c r="ETJ55" i="3" s="1"/>
  <c r="ETK55" i="3" s="1"/>
  <c r="ETL55" i="3" s="1"/>
  <c r="ETM55" i="3" s="1"/>
  <c r="ETN55" i="3"/>
  <c r="ESN55" i="3"/>
  <c r="ESO55" i="3" s="1"/>
  <c r="ESP55" i="3" s="1"/>
  <c r="ESQ55" i="3" s="1"/>
  <c r="ESR55" i="3" s="1"/>
  <c r="ESS55" i="3" s="1"/>
  <c r="EST55" i="3" s="1"/>
  <c r="ESU55" i="3" s="1"/>
  <c r="ESV55" i="3" s="1"/>
  <c r="ESW55" i="3" s="1"/>
  <c r="ESX55" i="3"/>
  <c r="ERX55" i="3"/>
  <c r="ERY55" i="3" s="1"/>
  <c r="ERZ55" i="3" s="1"/>
  <c r="ESA55" i="3" s="1"/>
  <c r="ESB55" i="3" s="1"/>
  <c r="ESC55" i="3" s="1"/>
  <c r="ESD55" i="3" s="1"/>
  <c r="ESE55" i="3" s="1"/>
  <c r="ESF55" i="3" s="1"/>
  <c r="ESG55" i="3" s="1"/>
  <c r="ESH55" i="3"/>
  <c r="ERH55" i="3"/>
  <c r="ERI55" i="3" s="1"/>
  <c r="ERJ55" i="3" s="1"/>
  <c r="ERK55" i="3" s="1"/>
  <c r="ERL55" i="3" s="1"/>
  <c r="ERM55" i="3" s="1"/>
  <c r="ERN55" i="3" s="1"/>
  <c r="ERO55" i="3" s="1"/>
  <c r="ERP55" i="3" s="1"/>
  <c r="ERQ55" i="3" s="1"/>
  <c r="ERR55" i="3"/>
  <c r="EQR55" i="3"/>
  <c r="EQS55" i="3" s="1"/>
  <c r="EQT55" i="3" s="1"/>
  <c r="EQU55" i="3" s="1"/>
  <c r="EQV55" i="3" s="1"/>
  <c r="EQW55" i="3" s="1"/>
  <c r="EQX55" i="3" s="1"/>
  <c r="EQY55" i="3" s="1"/>
  <c r="EQZ55" i="3" s="1"/>
  <c r="ERA55" i="3" s="1"/>
  <c r="ERB55" i="3"/>
  <c r="EQB55" i="3"/>
  <c r="EQC55" i="3" s="1"/>
  <c r="EQD55" i="3" s="1"/>
  <c r="EQE55" i="3" s="1"/>
  <c r="EQF55" i="3" s="1"/>
  <c r="EQG55" i="3" s="1"/>
  <c r="EQH55" i="3" s="1"/>
  <c r="EQI55" i="3" s="1"/>
  <c r="EQJ55" i="3" s="1"/>
  <c r="EQK55" i="3" s="1"/>
  <c r="EQL55" i="3"/>
  <c r="EPL55" i="3"/>
  <c r="EPM55" i="3" s="1"/>
  <c r="EPN55" i="3" s="1"/>
  <c r="EPO55" i="3" s="1"/>
  <c r="EPP55" i="3" s="1"/>
  <c r="EPQ55" i="3" s="1"/>
  <c r="EPR55" i="3" s="1"/>
  <c r="EPS55" i="3" s="1"/>
  <c r="EPT55" i="3" s="1"/>
  <c r="EPU55" i="3" s="1"/>
  <c r="EPV55" i="3"/>
  <c r="EOV55" i="3"/>
  <c r="EOW55" i="3" s="1"/>
  <c r="EOX55" i="3" s="1"/>
  <c r="EOY55" i="3" s="1"/>
  <c r="EOZ55" i="3" s="1"/>
  <c r="EPA55" i="3" s="1"/>
  <c r="EPB55" i="3" s="1"/>
  <c r="EPC55" i="3" s="1"/>
  <c r="EPD55" i="3" s="1"/>
  <c r="EPE55" i="3" s="1"/>
  <c r="EPF55" i="3"/>
  <c r="EOF55" i="3"/>
  <c r="EOG55" i="3" s="1"/>
  <c r="EOH55" i="3" s="1"/>
  <c r="EOI55" i="3" s="1"/>
  <c r="EOJ55" i="3" s="1"/>
  <c r="EOK55" i="3" s="1"/>
  <c r="EOL55" i="3" s="1"/>
  <c r="EOM55" i="3" s="1"/>
  <c r="EON55" i="3" s="1"/>
  <c r="EOO55" i="3" s="1"/>
  <c r="EOP55" i="3"/>
  <c r="ENP55" i="3"/>
  <c r="ENQ55" i="3" s="1"/>
  <c r="ENR55" i="3" s="1"/>
  <c r="ENS55" i="3" s="1"/>
  <c r="ENT55" i="3" s="1"/>
  <c r="ENU55" i="3" s="1"/>
  <c r="ENV55" i="3" s="1"/>
  <c r="ENW55" i="3" s="1"/>
  <c r="ENX55" i="3" s="1"/>
  <c r="ENY55" i="3" s="1"/>
  <c r="ENZ55" i="3"/>
  <c r="EMZ55" i="3"/>
  <c r="ENA55" i="3" s="1"/>
  <c r="ENB55" i="3" s="1"/>
  <c r="ENC55" i="3" s="1"/>
  <c r="END55" i="3" s="1"/>
  <c r="ENE55" i="3" s="1"/>
  <c r="ENF55" i="3" s="1"/>
  <c r="ENG55" i="3" s="1"/>
  <c r="ENH55" i="3" s="1"/>
  <c r="ENI55" i="3" s="1"/>
  <c r="ENJ55" i="3"/>
  <c r="EMJ55" i="3"/>
  <c r="EMK55" i="3" s="1"/>
  <c r="EML55" i="3" s="1"/>
  <c r="EMM55" i="3" s="1"/>
  <c r="EMN55" i="3" s="1"/>
  <c r="EMO55" i="3" s="1"/>
  <c r="EMP55" i="3" s="1"/>
  <c r="EMQ55" i="3" s="1"/>
  <c r="EMR55" i="3" s="1"/>
  <c r="EMS55" i="3" s="1"/>
  <c r="EMT55" i="3"/>
  <c r="ELT55" i="3"/>
  <c r="ELU55" i="3" s="1"/>
  <c r="ELV55" i="3" s="1"/>
  <c r="ELW55" i="3" s="1"/>
  <c r="ELX55" i="3" s="1"/>
  <c r="ELY55" i="3" s="1"/>
  <c r="ELZ55" i="3" s="1"/>
  <c r="EMA55" i="3" s="1"/>
  <c r="EMB55" i="3" s="1"/>
  <c r="EMC55" i="3" s="1"/>
  <c r="EMD55" i="3"/>
  <c r="ELD55" i="3"/>
  <c r="ELE55" i="3" s="1"/>
  <c r="ELF55" i="3" s="1"/>
  <c r="ELG55" i="3" s="1"/>
  <c r="ELH55" i="3" s="1"/>
  <c r="ELI55" i="3" s="1"/>
  <c r="ELJ55" i="3" s="1"/>
  <c r="ELK55" i="3" s="1"/>
  <c r="ELL55" i="3" s="1"/>
  <c r="ELM55" i="3" s="1"/>
  <c r="ELN55" i="3"/>
  <c r="EKN55" i="3"/>
  <c r="EKO55" i="3" s="1"/>
  <c r="EKP55" i="3" s="1"/>
  <c r="EKQ55" i="3" s="1"/>
  <c r="EKR55" i="3" s="1"/>
  <c r="EKS55" i="3" s="1"/>
  <c r="EKT55" i="3" s="1"/>
  <c r="EKU55" i="3" s="1"/>
  <c r="EKV55" i="3" s="1"/>
  <c r="EKW55" i="3" s="1"/>
  <c r="EKX55" i="3"/>
  <c r="EJX55" i="3"/>
  <c r="EJY55" i="3" s="1"/>
  <c r="EJZ55" i="3" s="1"/>
  <c r="EKA55" i="3" s="1"/>
  <c r="EKB55" i="3" s="1"/>
  <c r="EKC55" i="3" s="1"/>
  <c r="EKD55" i="3" s="1"/>
  <c r="EKE55" i="3" s="1"/>
  <c r="EKF55" i="3" s="1"/>
  <c r="EKG55" i="3" s="1"/>
  <c r="EKH55" i="3"/>
  <c r="EJH55" i="3"/>
  <c r="EJI55" i="3" s="1"/>
  <c r="EJJ55" i="3" s="1"/>
  <c r="EJK55" i="3" s="1"/>
  <c r="EJL55" i="3" s="1"/>
  <c r="EJM55" i="3" s="1"/>
  <c r="EJN55" i="3" s="1"/>
  <c r="EJO55" i="3" s="1"/>
  <c r="EJP55" i="3" s="1"/>
  <c r="EJQ55" i="3" s="1"/>
  <c r="EJR55" i="3"/>
  <c r="EIR55" i="3"/>
  <c r="EIS55" i="3" s="1"/>
  <c r="EIT55" i="3" s="1"/>
  <c r="EIU55" i="3" s="1"/>
  <c r="EIV55" i="3" s="1"/>
  <c r="EIW55" i="3" s="1"/>
  <c r="EIX55" i="3" s="1"/>
  <c r="EIY55" i="3" s="1"/>
  <c r="EIZ55" i="3" s="1"/>
  <c r="EJA55" i="3" s="1"/>
  <c r="EJB55" i="3"/>
  <c r="EIB55" i="3"/>
  <c r="EIC55" i="3" s="1"/>
  <c r="EID55" i="3" s="1"/>
  <c r="EIE55" i="3" s="1"/>
  <c r="EIF55" i="3" s="1"/>
  <c r="EIG55" i="3" s="1"/>
  <c r="EIH55" i="3" s="1"/>
  <c r="EII55" i="3" s="1"/>
  <c r="EIJ55" i="3" s="1"/>
  <c r="EIK55" i="3" s="1"/>
  <c r="EIL55" i="3"/>
  <c r="EHL55" i="3"/>
  <c r="EHM55" i="3" s="1"/>
  <c r="EHN55" i="3" s="1"/>
  <c r="EHO55" i="3" s="1"/>
  <c r="EHP55" i="3" s="1"/>
  <c r="EHQ55" i="3" s="1"/>
  <c r="EHR55" i="3" s="1"/>
  <c r="EHS55" i="3" s="1"/>
  <c r="EHT55" i="3" s="1"/>
  <c r="EHU55" i="3" s="1"/>
  <c r="EHV55" i="3"/>
  <c r="EGV55" i="3"/>
  <c r="EGW55" i="3" s="1"/>
  <c r="EGX55" i="3" s="1"/>
  <c r="EGY55" i="3" s="1"/>
  <c r="EGZ55" i="3" s="1"/>
  <c r="EHA55" i="3" s="1"/>
  <c r="EHB55" i="3" s="1"/>
  <c r="EHC55" i="3" s="1"/>
  <c r="EHD55" i="3" s="1"/>
  <c r="EHE55" i="3" s="1"/>
  <c r="EHF55" i="3"/>
  <c r="EGF55" i="3"/>
  <c r="EGG55" i="3" s="1"/>
  <c r="EGH55" i="3" s="1"/>
  <c r="EGI55" i="3" s="1"/>
  <c r="EGJ55" i="3" s="1"/>
  <c r="EGK55" i="3" s="1"/>
  <c r="EGL55" i="3" s="1"/>
  <c r="EGM55" i="3" s="1"/>
  <c r="EGN55" i="3" s="1"/>
  <c r="EGO55" i="3" s="1"/>
  <c r="EGP55" i="3"/>
  <c r="EFP55" i="3"/>
  <c r="EFQ55" i="3" s="1"/>
  <c r="EFR55" i="3" s="1"/>
  <c r="EFS55" i="3" s="1"/>
  <c r="EFT55" i="3" s="1"/>
  <c r="EFU55" i="3" s="1"/>
  <c r="EFV55" i="3" s="1"/>
  <c r="EFW55" i="3" s="1"/>
  <c r="EFX55" i="3" s="1"/>
  <c r="EFY55" i="3" s="1"/>
  <c r="EFZ55" i="3"/>
  <c r="EEZ55" i="3"/>
  <c r="EFA55" i="3" s="1"/>
  <c r="EFB55" i="3" s="1"/>
  <c r="EFC55" i="3" s="1"/>
  <c r="EFD55" i="3" s="1"/>
  <c r="EFE55" i="3" s="1"/>
  <c r="EFF55" i="3" s="1"/>
  <c r="EFG55" i="3" s="1"/>
  <c r="EFH55" i="3" s="1"/>
  <c r="EFI55" i="3" s="1"/>
  <c r="EFJ55" i="3"/>
  <c r="EEJ55" i="3"/>
  <c r="EEK55" i="3" s="1"/>
  <c r="EEL55" i="3" s="1"/>
  <c r="EEM55" i="3" s="1"/>
  <c r="EEN55" i="3" s="1"/>
  <c r="EEO55" i="3" s="1"/>
  <c r="EEP55" i="3" s="1"/>
  <c r="EEQ55" i="3" s="1"/>
  <c r="EER55" i="3" s="1"/>
  <c r="EES55" i="3" s="1"/>
  <c r="EET55" i="3"/>
  <c r="EDT55" i="3"/>
  <c r="EDU55" i="3" s="1"/>
  <c r="EDV55" i="3" s="1"/>
  <c r="EDW55" i="3" s="1"/>
  <c r="EDX55" i="3" s="1"/>
  <c r="EDY55" i="3" s="1"/>
  <c r="EDZ55" i="3" s="1"/>
  <c r="EEA55" i="3" s="1"/>
  <c r="EEB55" i="3" s="1"/>
  <c r="EEC55" i="3" s="1"/>
  <c r="EED55" i="3"/>
  <c r="EDD55" i="3"/>
  <c r="EDE55" i="3" s="1"/>
  <c r="EDF55" i="3" s="1"/>
  <c r="EDG55" i="3" s="1"/>
  <c r="EDH55" i="3" s="1"/>
  <c r="EDI55" i="3" s="1"/>
  <c r="EDJ55" i="3" s="1"/>
  <c r="EDK55" i="3" s="1"/>
  <c r="EDL55" i="3" s="1"/>
  <c r="EDM55" i="3" s="1"/>
  <c r="EDN55" i="3"/>
  <c r="ECN55" i="3"/>
  <c r="ECO55" i="3" s="1"/>
  <c r="ECP55" i="3" s="1"/>
  <c r="ECQ55" i="3" s="1"/>
  <c r="ECR55" i="3" s="1"/>
  <c r="ECS55" i="3" s="1"/>
  <c r="ECT55" i="3" s="1"/>
  <c r="ECU55" i="3" s="1"/>
  <c r="ECV55" i="3" s="1"/>
  <c r="ECW55" i="3" s="1"/>
  <c r="ECX55" i="3"/>
  <c r="EBX55" i="3"/>
  <c r="EBY55" i="3" s="1"/>
  <c r="EBZ55" i="3" s="1"/>
  <c r="ECA55" i="3" s="1"/>
  <c r="ECB55" i="3" s="1"/>
  <c r="ECC55" i="3" s="1"/>
  <c r="ECD55" i="3" s="1"/>
  <c r="ECE55" i="3" s="1"/>
  <c r="ECF55" i="3" s="1"/>
  <c r="ECG55" i="3" s="1"/>
  <c r="ECH55" i="3"/>
  <c r="EBH55" i="3"/>
  <c r="EBI55" i="3" s="1"/>
  <c r="EBJ55" i="3" s="1"/>
  <c r="EBK55" i="3" s="1"/>
  <c r="EBL55" i="3" s="1"/>
  <c r="EBM55" i="3" s="1"/>
  <c r="EBN55" i="3" s="1"/>
  <c r="EBO55" i="3" s="1"/>
  <c r="EBP55" i="3" s="1"/>
  <c r="EBQ55" i="3" s="1"/>
  <c r="EBR55" i="3"/>
  <c r="EAR55" i="3"/>
  <c r="EAS55" i="3" s="1"/>
  <c r="EAT55" i="3" s="1"/>
  <c r="EAU55" i="3" s="1"/>
  <c r="EAV55" i="3" s="1"/>
  <c r="EAW55" i="3" s="1"/>
  <c r="EAX55" i="3" s="1"/>
  <c r="EAY55" i="3" s="1"/>
  <c r="EAZ55" i="3" s="1"/>
  <c r="EBA55" i="3" s="1"/>
  <c r="EBB55" i="3"/>
  <c r="EAB55" i="3"/>
  <c r="EAC55" i="3" s="1"/>
  <c r="EAD55" i="3" s="1"/>
  <c r="EAE55" i="3" s="1"/>
  <c r="EAF55" i="3" s="1"/>
  <c r="EAG55" i="3" s="1"/>
  <c r="EAH55" i="3" s="1"/>
  <c r="EAI55" i="3" s="1"/>
  <c r="EAJ55" i="3" s="1"/>
  <c r="EAK55" i="3" s="1"/>
  <c r="EAL55" i="3"/>
  <c r="DZL55" i="3"/>
  <c r="DZM55" i="3" s="1"/>
  <c r="DZN55" i="3" s="1"/>
  <c r="DZO55" i="3" s="1"/>
  <c r="DZP55" i="3" s="1"/>
  <c r="DZQ55" i="3" s="1"/>
  <c r="DZR55" i="3" s="1"/>
  <c r="DZS55" i="3" s="1"/>
  <c r="DZT55" i="3" s="1"/>
  <c r="DZU55" i="3" s="1"/>
  <c r="DZV55" i="3"/>
  <c r="DYV55" i="3"/>
  <c r="DYW55" i="3" s="1"/>
  <c r="DYX55" i="3" s="1"/>
  <c r="DYY55" i="3" s="1"/>
  <c r="DYZ55" i="3" s="1"/>
  <c r="DZA55" i="3" s="1"/>
  <c r="DZB55" i="3" s="1"/>
  <c r="DZC55" i="3" s="1"/>
  <c r="DZD55" i="3" s="1"/>
  <c r="DZE55" i="3" s="1"/>
  <c r="DZF55" i="3"/>
  <c r="DYF55" i="3"/>
  <c r="DYG55" i="3" s="1"/>
  <c r="DYH55" i="3" s="1"/>
  <c r="DYI55" i="3" s="1"/>
  <c r="DYJ55" i="3" s="1"/>
  <c r="DYK55" i="3" s="1"/>
  <c r="DYL55" i="3" s="1"/>
  <c r="DYM55" i="3" s="1"/>
  <c r="DYN55" i="3" s="1"/>
  <c r="DYO55" i="3" s="1"/>
  <c r="DYP55" i="3"/>
  <c r="DXP55" i="3"/>
  <c r="DXQ55" i="3" s="1"/>
  <c r="DXR55" i="3" s="1"/>
  <c r="DXS55" i="3" s="1"/>
  <c r="DXT55" i="3" s="1"/>
  <c r="DXU55" i="3" s="1"/>
  <c r="DXV55" i="3" s="1"/>
  <c r="DXW55" i="3" s="1"/>
  <c r="DXX55" i="3" s="1"/>
  <c r="DXY55" i="3" s="1"/>
  <c r="DXZ55" i="3"/>
  <c r="DWZ55" i="3"/>
  <c r="DXA55" i="3" s="1"/>
  <c r="DXB55" i="3" s="1"/>
  <c r="DXC55" i="3" s="1"/>
  <c r="DXD55" i="3" s="1"/>
  <c r="DXE55" i="3" s="1"/>
  <c r="DXF55" i="3" s="1"/>
  <c r="DXG55" i="3" s="1"/>
  <c r="DXH55" i="3" s="1"/>
  <c r="DXI55" i="3" s="1"/>
  <c r="DXJ55" i="3"/>
  <c r="DWJ55" i="3"/>
  <c r="DWK55" i="3" s="1"/>
  <c r="DWL55" i="3" s="1"/>
  <c r="DWM55" i="3" s="1"/>
  <c r="DWN55" i="3" s="1"/>
  <c r="DWO55" i="3" s="1"/>
  <c r="DWP55" i="3" s="1"/>
  <c r="DWQ55" i="3" s="1"/>
  <c r="DWR55" i="3" s="1"/>
  <c r="DWS55" i="3" s="1"/>
  <c r="DWT55" i="3"/>
  <c r="DVT55" i="3"/>
  <c r="DVU55" i="3" s="1"/>
  <c r="DVV55" i="3" s="1"/>
  <c r="DVW55" i="3" s="1"/>
  <c r="DVX55" i="3" s="1"/>
  <c r="DVY55" i="3" s="1"/>
  <c r="DVZ55" i="3" s="1"/>
  <c r="DWA55" i="3" s="1"/>
  <c r="DWB55" i="3" s="1"/>
  <c r="DWC55" i="3" s="1"/>
  <c r="DWD55" i="3"/>
  <c r="DVD55" i="3"/>
  <c r="DVE55" i="3" s="1"/>
  <c r="DVF55" i="3" s="1"/>
  <c r="DVG55" i="3" s="1"/>
  <c r="DVH55" i="3" s="1"/>
  <c r="DVI55" i="3" s="1"/>
  <c r="DVJ55" i="3" s="1"/>
  <c r="DVK55" i="3" s="1"/>
  <c r="DVL55" i="3" s="1"/>
  <c r="DVM55" i="3" s="1"/>
  <c r="DVN55" i="3"/>
  <c r="DUN55" i="3"/>
  <c r="DUO55" i="3" s="1"/>
  <c r="DUP55" i="3" s="1"/>
  <c r="DUQ55" i="3" s="1"/>
  <c r="DUR55" i="3" s="1"/>
  <c r="DUS55" i="3" s="1"/>
  <c r="DUT55" i="3" s="1"/>
  <c r="DUU55" i="3" s="1"/>
  <c r="DUV55" i="3" s="1"/>
  <c r="DUW55" i="3" s="1"/>
  <c r="DUX55" i="3"/>
  <c r="DTX55" i="3"/>
  <c r="DTY55" i="3" s="1"/>
  <c r="DTZ55" i="3" s="1"/>
  <c r="DUA55" i="3" s="1"/>
  <c r="DUB55" i="3" s="1"/>
  <c r="DUC55" i="3" s="1"/>
  <c r="DUD55" i="3" s="1"/>
  <c r="DUE55" i="3" s="1"/>
  <c r="DUF55" i="3" s="1"/>
  <c r="DUG55" i="3" s="1"/>
  <c r="DUH55" i="3"/>
  <c r="DTH55" i="3"/>
  <c r="DTI55" i="3" s="1"/>
  <c r="DTJ55" i="3" s="1"/>
  <c r="DTK55" i="3" s="1"/>
  <c r="DTL55" i="3" s="1"/>
  <c r="DTM55" i="3" s="1"/>
  <c r="DTN55" i="3" s="1"/>
  <c r="DTO55" i="3" s="1"/>
  <c r="DTP55" i="3" s="1"/>
  <c r="DTQ55" i="3" s="1"/>
  <c r="DTR55" i="3"/>
  <c r="DSR55" i="3"/>
  <c r="DSS55" i="3" s="1"/>
  <c r="DST55" i="3" s="1"/>
  <c r="DSU55" i="3" s="1"/>
  <c r="DSV55" i="3" s="1"/>
  <c r="DSW55" i="3" s="1"/>
  <c r="DSX55" i="3" s="1"/>
  <c r="DSY55" i="3" s="1"/>
  <c r="DSZ55" i="3" s="1"/>
  <c r="DTA55" i="3" s="1"/>
  <c r="DTB55" i="3"/>
  <c r="DSB55" i="3"/>
  <c r="DSC55" i="3" s="1"/>
  <c r="DSD55" i="3" s="1"/>
  <c r="DSE55" i="3" s="1"/>
  <c r="DSF55" i="3" s="1"/>
  <c r="DSG55" i="3" s="1"/>
  <c r="DSH55" i="3" s="1"/>
  <c r="DSI55" i="3" s="1"/>
  <c r="DSJ55" i="3" s="1"/>
  <c r="DSK55" i="3" s="1"/>
  <c r="DSL55" i="3"/>
  <c r="DRL55" i="3"/>
  <c r="DRM55" i="3" s="1"/>
  <c r="DRN55" i="3" s="1"/>
  <c r="DRO55" i="3" s="1"/>
  <c r="DRP55" i="3" s="1"/>
  <c r="DRQ55" i="3" s="1"/>
  <c r="DRR55" i="3" s="1"/>
  <c r="DRS55" i="3" s="1"/>
  <c r="DRT55" i="3" s="1"/>
  <c r="DRU55" i="3" s="1"/>
  <c r="DRV55" i="3"/>
  <c r="DQV55" i="3"/>
  <c r="DQW55" i="3" s="1"/>
  <c r="DQX55" i="3" s="1"/>
  <c r="DQY55" i="3" s="1"/>
  <c r="DQZ55" i="3" s="1"/>
  <c r="DRA55" i="3" s="1"/>
  <c r="DRB55" i="3" s="1"/>
  <c r="DRC55" i="3" s="1"/>
  <c r="DRD55" i="3" s="1"/>
  <c r="DRE55" i="3" s="1"/>
  <c r="DRF55" i="3"/>
  <c r="DQF55" i="3"/>
  <c r="DQG55" i="3" s="1"/>
  <c r="DQH55" i="3" s="1"/>
  <c r="DQI55" i="3" s="1"/>
  <c r="DQJ55" i="3" s="1"/>
  <c r="DQK55" i="3" s="1"/>
  <c r="DQL55" i="3" s="1"/>
  <c r="DQM55" i="3" s="1"/>
  <c r="DQN55" i="3" s="1"/>
  <c r="DQO55" i="3" s="1"/>
  <c r="DQP55" i="3"/>
  <c r="DPP55" i="3"/>
  <c r="DPQ55" i="3" s="1"/>
  <c r="DPR55" i="3" s="1"/>
  <c r="DPS55" i="3" s="1"/>
  <c r="DPT55" i="3" s="1"/>
  <c r="DPU55" i="3" s="1"/>
  <c r="DPV55" i="3" s="1"/>
  <c r="DPW55" i="3" s="1"/>
  <c r="DPX55" i="3" s="1"/>
  <c r="DPY55" i="3" s="1"/>
  <c r="DPZ55" i="3"/>
  <c r="DOZ55" i="3"/>
  <c r="DPA55" i="3" s="1"/>
  <c r="DPB55" i="3" s="1"/>
  <c r="DPC55" i="3" s="1"/>
  <c r="DPD55" i="3" s="1"/>
  <c r="DPE55" i="3" s="1"/>
  <c r="DPF55" i="3" s="1"/>
  <c r="DPG55" i="3" s="1"/>
  <c r="DPH55" i="3" s="1"/>
  <c r="DPI55" i="3" s="1"/>
  <c r="DPJ55" i="3"/>
  <c r="DOJ55" i="3"/>
  <c r="DOK55" i="3" s="1"/>
  <c r="DOL55" i="3" s="1"/>
  <c r="DOM55" i="3" s="1"/>
  <c r="DON55" i="3" s="1"/>
  <c r="DOO55" i="3" s="1"/>
  <c r="DOP55" i="3" s="1"/>
  <c r="DOQ55" i="3" s="1"/>
  <c r="DOR55" i="3" s="1"/>
  <c r="DOS55" i="3" s="1"/>
  <c r="DOT55" i="3"/>
  <c r="DNT55" i="3"/>
  <c r="DNU55" i="3" s="1"/>
  <c r="DNV55" i="3" s="1"/>
  <c r="DNW55" i="3" s="1"/>
  <c r="DNX55" i="3" s="1"/>
  <c r="DNY55" i="3" s="1"/>
  <c r="DNZ55" i="3" s="1"/>
  <c r="DOA55" i="3" s="1"/>
  <c r="DOB55" i="3" s="1"/>
  <c r="DOC55" i="3" s="1"/>
  <c r="DOD55" i="3"/>
  <c r="DND55" i="3"/>
  <c r="DNE55" i="3" s="1"/>
  <c r="DNF55" i="3" s="1"/>
  <c r="DNG55" i="3" s="1"/>
  <c r="DNH55" i="3" s="1"/>
  <c r="DNI55" i="3" s="1"/>
  <c r="DNJ55" i="3" s="1"/>
  <c r="DNK55" i="3" s="1"/>
  <c r="DNL55" i="3" s="1"/>
  <c r="DNM55" i="3" s="1"/>
  <c r="DNN55" i="3"/>
  <c r="DMN55" i="3"/>
  <c r="DMO55" i="3" s="1"/>
  <c r="DMP55" i="3" s="1"/>
  <c r="DMQ55" i="3" s="1"/>
  <c r="DMR55" i="3" s="1"/>
  <c r="DMS55" i="3" s="1"/>
  <c r="DMT55" i="3" s="1"/>
  <c r="DMU55" i="3" s="1"/>
  <c r="DMV55" i="3" s="1"/>
  <c r="DMW55" i="3" s="1"/>
  <c r="DMX55" i="3"/>
  <c r="DLX55" i="3"/>
  <c r="DLY55" i="3" s="1"/>
  <c r="DLZ55" i="3" s="1"/>
  <c r="DMA55" i="3" s="1"/>
  <c r="DMB55" i="3" s="1"/>
  <c r="DMC55" i="3" s="1"/>
  <c r="DMD55" i="3" s="1"/>
  <c r="DME55" i="3" s="1"/>
  <c r="DMF55" i="3" s="1"/>
  <c r="DMG55" i="3" s="1"/>
  <c r="DMH55" i="3"/>
  <c r="DLH55" i="3"/>
  <c r="DLI55" i="3" s="1"/>
  <c r="DLJ55" i="3" s="1"/>
  <c r="DLK55" i="3" s="1"/>
  <c r="DLL55" i="3" s="1"/>
  <c r="DLM55" i="3" s="1"/>
  <c r="DLN55" i="3" s="1"/>
  <c r="DLO55" i="3" s="1"/>
  <c r="DLP55" i="3" s="1"/>
  <c r="DLQ55" i="3" s="1"/>
  <c r="DLR55" i="3"/>
  <c r="DKR55" i="3"/>
  <c r="DKS55" i="3" s="1"/>
  <c r="DKT55" i="3" s="1"/>
  <c r="DKU55" i="3" s="1"/>
  <c r="DKV55" i="3" s="1"/>
  <c r="DKW55" i="3" s="1"/>
  <c r="DKX55" i="3" s="1"/>
  <c r="DKY55" i="3" s="1"/>
  <c r="DKZ55" i="3" s="1"/>
  <c r="DLA55" i="3" s="1"/>
  <c r="DLB55" i="3"/>
  <c r="DKB55" i="3"/>
  <c r="DKC55" i="3" s="1"/>
  <c r="DKD55" i="3" s="1"/>
  <c r="DKE55" i="3" s="1"/>
  <c r="DKF55" i="3" s="1"/>
  <c r="DKG55" i="3" s="1"/>
  <c r="DKH55" i="3" s="1"/>
  <c r="DKI55" i="3" s="1"/>
  <c r="DKJ55" i="3" s="1"/>
  <c r="DKK55" i="3" s="1"/>
  <c r="DKL55" i="3"/>
  <c r="DJL55" i="3"/>
  <c r="DJM55" i="3" s="1"/>
  <c r="DJN55" i="3" s="1"/>
  <c r="DJO55" i="3" s="1"/>
  <c r="DJP55" i="3" s="1"/>
  <c r="DJQ55" i="3" s="1"/>
  <c r="DJR55" i="3" s="1"/>
  <c r="DJS55" i="3" s="1"/>
  <c r="DJT55" i="3" s="1"/>
  <c r="DJU55" i="3" s="1"/>
  <c r="DJV55" i="3"/>
  <c r="DIV55" i="3"/>
  <c r="DIW55" i="3" s="1"/>
  <c r="DIX55" i="3" s="1"/>
  <c r="DIY55" i="3" s="1"/>
  <c r="DIZ55" i="3" s="1"/>
  <c r="DJA55" i="3" s="1"/>
  <c r="DJB55" i="3" s="1"/>
  <c r="DJC55" i="3" s="1"/>
  <c r="DJD55" i="3" s="1"/>
  <c r="DJE55" i="3" s="1"/>
  <c r="DJF55" i="3"/>
  <c r="DIF55" i="3"/>
  <c r="DIG55" i="3" s="1"/>
  <c r="DIH55" i="3" s="1"/>
  <c r="DII55" i="3" s="1"/>
  <c r="DIJ55" i="3" s="1"/>
  <c r="DIK55" i="3" s="1"/>
  <c r="DIL55" i="3" s="1"/>
  <c r="DIM55" i="3" s="1"/>
  <c r="DIN55" i="3" s="1"/>
  <c r="DIO55" i="3" s="1"/>
  <c r="DIP55" i="3"/>
  <c r="DHP55" i="3"/>
  <c r="DHQ55" i="3" s="1"/>
  <c r="DHR55" i="3" s="1"/>
  <c r="DHS55" i="3" s="1"/>
  <c r="DHT55" i="3" s="1"/>
  <c r="DHU55" i="3" s="1"/>
  <c r="DHV55" i="3" s="1"/>
  <c r="DHW55" i="3" s="1"/>
  <c r="DHX55" i="3" s="1"/>
  <c r="DHY55" i="3" s="1"/>
  <c r="DHZ55" i="3"/>
  <c r="DGZ55" i="3"/>
  <c r="DHA55" i="3" s="1"/>
  <c r="DHB55" i="3" s="1"/>
  <c r="DHC55" i="3" s="1"/>
  <c r="DHD55" i="3" s="1"/>
  <c r="DHE55" i="3" s="1"/>
  <c r="DHF55" i="3" s="1"/>
  <c r="DHG55" i="3" s="1"/>
  <c r="DHH55" i="3" s="1"/>
  <c r="DHI55" i="3" s="1"/>
  <c r="DHJ55" i="3"/>
  <c r="DGJ55" i="3"/>
  <c r="DGK55" i="3" s="1"/>
  <c r="DGL55" i="3" s="1"/>
  <c r="DGM55" i="3" s="1"/>
  <c r="DGN55" i="3" s="1"/>
  <c r="DGO55" i="3" s="1"/>
  <c r="DGP55" i="3" s="1"/>
  <c r="DGQ55" i="3" s="1"/>
  <c r="DGR55" i="3" s="1"/>
  <c r="DGS55" i="3" s="1"/>
  <c r="DGT55" i="3"/>
  <c r="DFT55" i="3"/>
  <c r="DFU55" i="3" s="1"/>
  <c r="DFV55" i="3" s="1"/>
  <c r="DFW55" i="3" s="1"/>
  <c r="DFX55" i="3" s="1"/>
  <c r="DFY55" i="3" s="1"/>
  <c r="DFZ55" i="3" s="1"/>
  <c r="DGA55" i="3" s="1"/>
  <c r="DGB55" i="3" s="1"/>
  <c r="DGC55" i="3" s="1"/>
  <c r="DGD55" i="3"/>
  <c r="DFD55" i="3"/>
  <c r="DFE55" i="3" s="1"/>
  <c r="DFF55" i="3" s="1"/>
  <c r="DFG55" i="3" s="1"/>
  <c r="DFH55" i="3" s="1"/>
  <c r="DFI55" i="3" s="1"/>
  <c r="DFJ55" i="3" s="1"/>
  <c r="DFK55" i="3" s="1"/>
  <c r="DFL55" i="3" s="1"/>
  <c r="DFM55" i="3" s="1"/>
  <c r="DFN55" i="3"/>
  <c r="DEN55" i="3"/>
  <c r="DEO55" i="3" s="1"/>
  <c r="DEP55" i="3" s="1"/>
  <c r="DEQ55" i="3" s="1"/>
  <c r="DER55" i="3" s="1"/>
  <c r="DES55" i="3" s="1"/>
  <c r="DET55" i="3" s="1"/>
  <c r="DEU55" i="3" s="1"/>
  <c r="DEV55" i="3" s="1"/>
  <c r="DEW55" i="3" s="1"/>
  <c r="DEX55" i="3"/>
  <c r="DDX55" i="3"/>
  <c r="DDY55" i="3" s="1"/>
  <c r="DDZ55" i="3" s="1"/>
  <c r="DEA55" i="3" s="1"/>
  <c r="DEB55" i="3" s="1"/>
  <c r="DEC55" i="3" s="1"/>
  <c r="DED55" i="3" s="1"/>
  <c r="DEE55" i="3" s="1"/>
  <c r="DEF55" i="3" s="1"/>
  <c r="DEG55" i="3" s="1"/>
  <c r="DEH55" i="3"/>
  <c r="DDH55" i="3"/>
  <c r="DDI55" i="3" s="1"/>
  <c r="DDJ55" i="3" s="1"/>
  <c r="DDK55" i="3" s="1"/>
  <c r="DDL55" i="3" s="1"/>
  <c r="DDM55" i="3" s="1"/>
  <c r="DDN55" i="3" s="1"/>
  <c r="DDO55" i="3" s="1"/>
  <c r="DDP55" i="3" s="1"/>
  <c r="DDQ55" i="3" s="1"/>
  <c r="DDR55" i="3"/>
  <c r="DCR55" i="3"/>
  <c r="DCS55" i="3" s="1"/>
  <c r="DCT55" i="3" s="1"/>
  <c r="DCU55" i="3" s="1"/>
  <c r="DCV55" i="3" s="1"/>
  <c r="DCW55" i="3" s="1"/>
  <c r="DCX55" i="3" s="1"/>
  <c r="DCY55" i="3" s="1"/>
  <c r="DCZ55" i="3" s="1"/>
  <c r="DDA55" i="3" s="1"/>
  <c r="DDB55" i="3"/>
  <c r="DCB55" i="3"/>
  <c r="DCC55" i="3" s="1"/>
  <c r="DCD55" i="3" s="1"/>
  <c r="DCE55" i="3" s="1"/>
  <c r="DCF55" i="3" s="1"/>
  <c r="DCG55" i="3" s="1"/>
  <c r="DCH55" i="3" s="1"/>
  <c r="DCI55" i="3" s="1"/>
  <c r="DCJ55" i="3" s="1"/>
  <c r="DCK55" i="3" s="1"/>
  <c r="DCL55" i="3"/>
  <c r="DBL55" i="3"/>
  <c r="DBM55" i="3" s="1"/>
  <c r="DBN55" i="3" s="1"/>
  <c r="DBO55" i="3" s="1"/>
  <c r="DBP55" i="3" s="1"/>
  <c r="DBQ55" i="3" s="1"/>
  <c r="DBR55" i="3" s="1"/>
  <c r="DBS55" i="3" s="1"/>
  <c r="DBT55" i="3" s="1"/>
  <c r="DBU55" i="3" s="1"/>
  <c r="DBV55" i="3"/>
  <c r="DAV55" i="3"/>
  <c r="DAW55" i="3" s="1"/>
  <c r="DAX55" i="3" s="1"/>
  <c r="DAY55" i="3" s="1"/>
  <c r="DAZ55" i="3" s="1"/>
  <c r="DBA55" i="3" s="1"/>
  <c r="DBB55" i="3" s="1"/>
  <c r="DBC55" i="3" s="1"/>
  <c r="DBD55" i="3" s="1"/>
  <c r="DBE55" i="3" s="1"/>
  <c r="DBF55" i="3"/>
  <c r="DAF55" i="3"/>
  <c r="DAG55" i="3" s="1"/>
  <c r="DAH55" i="3" s="1"/>
  <c r="DAI55" i="3" s="1"/>
  <c r="DAJ55" i="3" s="1"/>
  <c r="DAK55" i="3" s="1"/>
  <c r="DAL55" i="3" s="1"/>
  <c r="DAM55" i="3" s="1"/>
  <c r="DAN55" i="3" s="1"/>
  <c r="DAO55" i="3" s="1"/>
  <c r="DAP55" i="3"/>
  <c r="CZP55" i="3"/>
  <c r="CZQ55" i="3" s="1"/>
  <c r="CZR55" i="3" s="1"/>
  <c r="CZS55" i="3" s="1"/>
  <c r="CZT55" i="3" s="1"/>
  <c r="CZU55" i="3" s="1"/>
  <c r="CZV55" i="3" s="1"/>
  <c r="CZW55" i="3" s="1"/>
  <c r="CZX55" i="3" s="1"/>
  <c r="CZY55" i="3" s="1"/>
  <c r="CZZ55" i="3"/>
  <c r="CYZ55" i="3"/>
  <c r="CZA55" i="3" s="1"/>
  <c r="CZB55" i="3" s="1"/>
  <c r="CZC55" i="3" s="1"/>
  <c r="CZD55" i="3" s="1"/>
  <c r="CZE55" i="3" s="1"/>
  <c r="CZF55" i="3" s="1"/>
  <c r="CZG55" i="3" s="1"/>
  <c r="CZH55" i="3" s="1"/>
  <c r="CZI55" i="3" s="1"/>
  <c r="CZJ55" i="3"/>
  <c r="CYJ55" i="3"/>
  <c r="CYK55" i="3" s="1"/>
  <c r="CYL55" i="3" s="1"/>
  <c r="CYM55" i="3" s="1"/>
  <c r="CYN55" i="3" s="1"/>
  <c r="CYO55" i="3" s="1"/>
  <c r="CYP55" i="3" s="1"/>
  <c r="CYQ55" i="3" s="1"/>
  <c r="CYR55" i="3" s="1"/>
  <c r="CYS55" i="3" s="1"/>
  <c r="CYT55" i="3"/>
  <c r="CXT55" i="3"/>
  <c r="CXU55" i="3" s="1"/>
  <c r="CXV55" i="3" s="1"/>
  <c r="CXW55" i="3" s="1"/>
  <c r="CXX55" i="3" s="1"/>
  <c r="CXY55" i="3" s="1"/>
  <c r="CXZ55" i="3" s="1"/>
  <c r="CYA55" i="3" s="1"/>
  <c r="CYB55" i="3" s="1"/>
  <c r="CYC55" i="3" s="1"/>
  <c r="CYD55" i="3"/>
  <c r="CXD55" i="3"/>
  <c r="CXE55" i="3" s="1"/>
  <c r="CXF55" i="3" s="1"/>
  <c r="CXG55" i="3" s="1"/>
  <c r="CXH55" i="3" s="1"/>
  <c r="CXI55" i="3" s="1"/>
  <c r="CXJ55" i="3" s="1"/>
  <c r="CXK55" i="3" s="1"/>
  <c r="CXL55" i="3" s="1"/>
  <c r="CXM55" i="3" s="1"/>
  <c r="CXN55" i="3"/>
  <c r="CWN55" i="3"/>
  <c r="CWO55" i="3" s="1"/>
  <c r="CWP55" i="3" s="1"/>
  <c r="CWQ55" i="3" s="1"/>
  <c r="CWR55" i="3" s="1"/>
  <c r="CWS55" i="3" s="1"/>
  <c r="CWT55" i="3" s="1"/>
  <c r="CWU55" i="3" s="1"/>
  <c r="CWV55" i="3" s="1"/>
  <c r="CWW55" i="3" s="1"/>
  <c r="CWX55" i="3"/>
  <c r="CVX55" i="3"/>
  <c r="CVY55" i="3" s="1"/>
  <c r="CVZ55" i="3" s="1"/>
  <c r="CWA55" i="3" s="1"/>
  <c r="CWB55" i="3" s="1"/>
  <c r="CWC55" i="3" s="1"/>
  <c r="CWD55" i="3" s="1"/>
  <c r="CWE55" i="3" s="1"/>
  <c r="CWF55" i="3" s="1"/>
  <c r="CWG55" i="3" s="1"/>
  <c r="CWH55" i="3"/>
  <c r="CVH55" i="3"/>
  <c r="CVI55" i="3" s="1"/>
  <c r="CVJ55" i="3" s="1"/>
  <c r="CVK55" i="3" s="1"/>
  <c r="CVL55" i="3" s="1"/>
  <c r="CVM55" i="3" s="1"/>
  <c r="CVN55" i="3" s="1"/>
  <c r="CVO55" i="3" s="1"/>
  <c r="CVP55" i="3" s="1"/>
  <c r="CVQ55" i="3" s="1"/>
  <c r="CVR55" i="3"/>
  <c r="CUR55" i="3"/>
  <c r="CUS55" i="3" s="1"/>
  <c r="CUT55" i="3" s="1"/>
  <c r="CUU55" i="3" s="1"/>
  <c r="CUV55" i="3" s="1"/>
  <c r="CUW55" i="3" s="1"/>
  <c r="CUX55" i="3" s="1"/>
  <c r="CUY55" i="3" s="1"/>
  <c r="CUZ55" i="3" s="1"/>
  <c r="CVA55" i="3" s="1"/>
  <c r="CVB55" i="3"/>
  <c r="CUB55" i="3"/>
  <c r="CUC55" i="3" s="1"/>
  <c r="CUD55" i="3" s="1"/>
  <c r="CUE55" i="3" s="1"/>
  <c r="CUF55" i="3" s="1"/>
  <c r="CUG55" i="3" s="1"/>
  <c r="CUH55" i="3" s="1"/>
  <c r="CUI55" i="3" s="1"/>
  <c r="CUJ55" i="3" s="1"/>
  <c r="CUK55" i="3" s="1"/>
  <c r="CUL55" i="3"/>
  <c r="CTL55" i="3"/>
  <c r="CTM55" i="3" s="1"/>
  <c r="CTN55" i="3" s="1"/>
  <c r="CTO55" i="3" s="1"/>
  <c r="CTP55" i="3" s="1"/>
  <c r="CTQ55" i="3" s="1"/>
  <c r="CTR55" i="3" s="1"/>
  <c r="CTS55" i="3" s="1"/>
  <c r="CTT55" i="3" s="1"/>
  <c r="CTU55" i="3" s="1"/>
  <c r="CTV55" i="3"/>
  <c r="CSV55" i="3"/>
  <c r="CSW55" i="3" s="1"/>
  <c r="CSX55" i="3" s="1"/>
  <c r="CSY55" i="3" s="1"/>
  <c r="CSZ55" i="3" s="1"/>
  <c r="CTA55" i="3" s="1"/>
  <c r="CTB55" i="3" s="1"/>
  <c r="CTC55" i="3" s="1"/>
  <c r="CTD55" i="3" s="1"/>
  <c r="CTE55" i="3" s="1"/>
  <c r="CTF55" i="3"/>
  <c r="CSF55" i="3"/>
  <c r="CSG55" i="3" s="1"/>
  <c r="CSH55" i="3" s="1"/>
  <c r="CSI55" i="3" s="1"/>
  <c r="CSJ55" i="3" s="1"/>
  <c r="CSK55" i="3" s="1"/>
  <c r="CSL55" i="3" s="1"/>
  <c r="CSM55" i="3" s="1"/>
  <c r="CSN55" i="3" s="1"/>
  <c r="CSO55" i="3" s="1"/>
  <c r="CSP55" i="3"/>
  <c r="CRP55" i="3"/>
  <c r="CRQ55" i="3" s="1"/>
  <c r="CRR55" i="3" s="1"/>
  <c r="CRS55" i="3" s="1"/>
  <c r="CRT55" i="3" s="1"/>
  <c r="CRU55" i="3" s="1"/>
  <c r="CRV55" i="3" s="1"/>
  <c r="CRW55" i="3" s="1"/>
  <c r="CRX55" i="3" s="1"/>
  <c r="CRY55" i="3" s="1"/>
  <c r="CRZ55" i="3"/>
  <c r="CQZ55" i="3"/>
  <c r="CRA55" i="3" s="1"/>
  <c r="CRB55" i="3" s="1"/>
  <c r="CRC55" i="3" s="1"/>
  <c r="CRD55" i="3" s="1"/>
  <c r="CRE55" i="3" s="1"/>
  <c r="CRF55" i="3" s="1"/>
  <c r="CRG55" i="3" s="1"/>
  <c r="CRH55" i="3" s="1"/>
  <c r="CRI55" i="3" s="1"/>
  <c r="CRJ55" i="3"/>
  <c r="CQJ55" i="3"/>
  <c r="CQK55" i="3" s="1"/>
  <c r="CQL55" i="3" s="1"/>
  <c r="CQM55" i="3" s="1"/>
  <c r="CQN55" i="3" s="1"/>
  <c r="CQO55" i="3" s="1"/>
  <c r="CQP55" i="3" s="1"/>
  <c r="CQQ55" i="3" s="1"/>
  <c r="CQR55" i="3" s="1"/>
  <c r="CQS55" i="3" s="1"/>
  <c r="CQT55" i="3"/>
  <c r="CPT55" i="3"/>
  <c r="CPU55" i="3" s="1"/>
  <c r="CPV55" i="3" s="1"/>
  <c r="CPW55" i="3" s="1"/>
  <c r="CPX55" i="3" s="1"/>
  <c r="CPY55" i="3" s="1"/>
  <c r="CPZ55" i="3" s="1"/>
  <c r="CQA55" i="3" s="1"/>
  <c r="CQB55" i="3" s="1"/>
  <c r="CQC55" i="3" s="1"/>
  <c r="CQD55" i="3"/>
  <c r="CPD55" i="3"/>
  <c r="CPE55" i="3" s="1"/>
  <c r="CPF55" i="3" s="1"/>
  <c r="CPG55" i="3" s="1"/>
  <c r="CPH55" i="3" s="1"/>
  <c r="CPI55" i="3" s="1"/>
  <c r="CPJ55" i="3" s="1"/>
  <c r="CPK55" i="3" s="1"/>
  <c r="CPL55" i="3" s="1"/>
  <c r="CPM55" i="3" s="1"/>
  <c r="CPN55" i="3"/>
  <c r="CON55" i="3"/>
  <c r="COO55" i="3" s="1"/>
  <c r="COP55" i="3" s="1"/>
  <c r="COQ55" i="3" s="1"/>
  <c r="COR55" i="3" s="1"/>
  <c r="COS55" i="3" s="1"/>
  <c r="COT55" i="3" s="1"/>
  <c r="COU55" i="3" s="1"/>
  <c r="COV55" i="3" s="1"/>
  <c r="COW55" i="3" s="1"/>
  <c r="COX55" i="3"/>
  <c r="CNX55" i="3"/>
  <c r="CNY55" i="3" s="1"/>
  <c r="CNZ55" i="3" s="1"/>
  <c r="COA55" i="3" s="1"/>
  <c r="COB55" i="3" s="1"/>
  <c r="COC55" i="3" s="1"/>
  <c r="COD55" i="3" s="1"/>
  <c r="COE55" i="3" s="1"/>
  <c r="COF55" i="3" s="1"/>
  <c r="COG55" i="3" s="1"/>
  <c r="COH55" i="3"/>
  <c r="CNH55" i="3"/>
  <c r="CNI55" i="3" s="1"/>
  <c r="CNJ55" i="3" s="1"/>
  <c r="CNK55" i="3" s="1"/>
  <c r="CNL55" i="3" s="1"/>
  <c r="CNM55" i="3" s="1"/>
  <c r="CNN55" i="3" s="1"/>
  <c r="CNO55" i="3" s="1"/>
  <c r="CNP55" i="3" s="1"/>
  <c r="CNQ55" i="3" s="1"/>
  <c r="CNR55" i="3"/>
  <c r="CMR55" i="3"/>
  <c r="CMS55" i="3" s="1"/>
  <c r="CMT55" i="3" s="1"/>
  <c r="CMU55" i="3" s="1"/>
  <c r="CMV55" i="3" s="1"/>
  <c r="CMW55" i="3" s="1"/>
  <c r="CMX55" i="3" s="1"/>
  <c r="CMY55" i="3" s="1"/>
  <c r="CMZ55" i="3" s="1"/>
  <c r="CNA55" i="3" s="1"/>
  <c r="CNB55" i="3"/>
  <c r="CMB55" i="3"/>
  <c r="CMC55" i="3" s="1"/>
  <c r="CMD55" i="3" s="1"/>
  <c r="CME55" i="3" s="1"/>
  <c r="CMF55" i="3" s="1"/>
  <c r="CMG55" i="3" s="1"/>
  <c r="CMH55" i="3" s="1"/>
  <c r="CMI55" i="3" s="1"/>
  <c r="CMJ55" i="3" s="1"/>
  <c r="CMK55" i="3" s="1"/>
  <c r="CML55" i="3"/>
  <c r="CLL55" i="3"/>
  <c r="CLM55" i="3" s="1"/>
  <c r="CLN55" i="3" s="1"/>
  <c r="CLO55" i="3" s="1"/>
  <c r="CLP55" i="3" s="1"/>
  <c r="CLQ55" i="3" s="1"/>
  <c r="CLR55" i="3" s="1"/>
  <c r="CLS55" i="3" s="1"/>
  <c r="CLT55" i="3" s="1"/>
  <c r="CLU55" i="3" s="1"/>
  <c r="CLV55" i="3"/>
  <c r="CKV55" i="3"/>
  <c r="CKW55" i="3" s="1"/>
  <c r="CKX55" i="3" s="1"/>
  <c r="CKY55" i="3" s="1"/>
  <c r="CKZ55" i="3" s="1"/>
  <c r="CLA55" i="3" s="1"/>
  <c r="CLB55" i="3" s="1"/>
  <c r="CLC55" i="3" s="1"/>
  <c r="CLD55" i="3" s="1"/>
  <c r="CLE55" i="3" s="1"/>
  <c r="CLF55" i="3"/>
  <c r="CKF55" i="3"/>
  <c r="CKG55" i="3" s="1"/>
  <c r="CKH55" i="3" s="1"/>
  <c r="CKI55" i="3" s="1"/>
  <c r="CKJ55" i="3" s="1"/>
  <c r="CKK55" i="3" s="1"/>
  <c r="CKL55" i="3" s="1"/>
  <c r="CKM55" i="3" s="1"/>
  <c r="CKN55" i="3" s="1"/>
  <c r="CKO55" i="3" s="1"/>
  <c r="CKP55" i="3"/>
  <c r="CJP55" i="3"/>
  <c r="CJQ55" i="3" s="1"/>
  <c r="CJR55" i="3" s="1"/>
  <c r="CJS55" i="3" s="1"/>
  <c r="CJT55" i="3" s="1"/>
  <c r="CJU55" i="3" s="1"/>
  <c r="CJV55" i="3" s="1"/>
  <c r="CJW55" i="3" s="1"/>
  <c r="CJX55" i="3" s="1"/>
  <c r="CJY55" i="3" s="1"/>
  <c r="CJZ55" i="3"/>
  <c r="CIZ55" i="3"/>
  <c r="CJA55" i="3" s="1"/>
  <c r="CJB55" i="3" s="1"/>
  <c r="CJC55" i="3" s="1"/>
  <c r="CJD55" i="3" s="1"/>
  <c r="CJE55" i="3" s="1"/>
  <c r="CJF55" i="3" s="1"/>
  <c r="CJG55" i="3" s="1"/>
  <c r="CJH55" i="3" s="1"/>
  <c r="CJI55" i="3" s="1"/>
  <c r="CJJ55" i="3"/>
  <c r="CIJ55" i="3"/>
  <c r="CIK55" i="3" s="1"/>
  <c r="CIL55" i="3" s="1"/>
  <c r="CIM55" i="3" s="1"/>
  <c r="CIN55" i="3" s="1"/>
  <c r="CIO55" i="3" s="1"/>
  <c r="CIP55" i="3" s="1"/>
  <c r="CIQ55" i="3" s="1"/>
  <c r="CIR55" i="3" s="1"/>
  <c r="CIS55" i="3" s="1"/>
  <c r="CIT55" i="3"/>
  <c r="CHT55" i="3"/>
  <c r="CHU55" i="3" s="1"/>
  <c r="CHV55" i="3" s="1"/>
  <c r="CHW55" i="3" s="1"/>
  <c r="CHX55" i="3" s="1"/>
  <c r="CHY55" i="3" s="1"/>
  <c r="CHZ55" i="3" s="1"/>
  <c r="CIA55" i="3" s="1"/>
  <c r="CIB55" i="3" s="1"/>
  <c r="CIC55" i="3" s="1"/>
  <c r="CID55" i="3"/>
  <c r="CHD55" i="3"/>
  <c r="CHE55" i="3" s="1"/>
  <c r="CHF55" i="3" s="1"/>
  <c r="CHG55" i="3" s="1"/>
  <c r="CHH55" i="3" s="1"/>
  <c r="CHI55" i="3" s="1"/>
  <c r="CHJ55" i="3" s="1"/>
  <c r="CHK55" i="3" s="1"/>
  <c r="CHL55" i="3" s="1"/>
  <c r="CHM55" i="3" s="1"/>
  <c r="CHN55" i="3"/>
  <c r="CGN55" i="3"/>
  <c r="CGO55" i="3" s="1"/>
  <c r="CGP55" i="3" s="1"/>
  <c r="CGQ55" i="3" s="1"/>
  <c r="CGR55" i="3" s="1"/>
  <c r="CGS55" i="3" s="1"/>
  <c r="CGT55" i="3" s="1"/>
  <c r="CGU55" i="3" s="1"/>
  <c r="CGV55" i="3" s="1"/>
  <c r="CGW55" i="3" s="1"/>
  <c r="CGX55" i="3"/>
  <c r="CFX55" i="3"/>
  <c r="CFY55" i="3" s="1"/>
  <c r="CFZ55" i="3" s="1"/>
  <c r="CGA55" i="3" s="1"/>
  <c r="CGB55" i="3" s="1"/>
  <c r="CGC55" i="3" s="1"/>
  <c r="CGD55" i="3" s="1"/>
  <c r="CGE55" i="3" s="1"/>
  <c r="CGF55" i="3" s="1"/>
  <c r="CGG55" i="3" s="1"/>
  <c r="CGH55" i="3"/>
  <c r="CFH55" i="3"/>
  <c r="CFI55" i="3" s="1"/>
  <c r="CFJ55" i="3" s="1"/>
  <c r="CFK55" i="3" s="1"/>
  <c r="CFL55" i="3" s="1"/>
  <c r="CFM55" i="3" s="1"/>
  <c r="CFN55" i="3" s="1"/>
  <c r="CFO55" i="3" s="1"/>
  <c r="CFP55" i="3" s="1"/>
  <c r="CFQ55" i="3" s="1"/>
  <c r="CFR55" i="3"/>
  <c r="CER55" i="3"/>
  <c r="CES55" i="3" s="1"/>
  <c r="CET55" i="3" s="1"/>
  <c r="CEU55" i="3" s="1"/>
  <c r="CEV55" i="3" s="1"/>
  <c r="CEW55" i="3" s="1"/>
  <c r="CEX55" i="3" s="1"/>
  <c r="CEY55" i="3" s="1"/>
  <c r="CEZ55" i="3" s="1"/>
  <c r="CFA55" i="3" s="1"/>
  <c r="CFB55" i="3"/>
  <c r="CEB55" i="3"/>
  <c r="CEC55" i="3" s="1"/>
  <c r="CED55" i="3" s="1"/>
  <c r="CEE55" i="3" s="1"/>
  <c r="CEF55" i="3" s="1"/>
  <c r="CEG55" i="3" s="1"/>
  <c r="CEH55" i="3" s="1"/>
  <c r="CEI55" i="3" s="1"/>
  <c r="CEJ55" i="3" s="1"/>
  <c r="CEK55" i="3" s="1"/>
  <c r="CEL55" i="3"/>
  <c r="CDL55" i="3"/>
  <c r="CDM55" i="3" s="1"/>
  <c r="CDN55" i="3" s="1"/>
  <c r="CDO55" i="3" s="1"/>
  <c r="CDP55" i="3" s="1"/>
  <c r="CDQ55" i="3" s="1"/>
  <c r="CDR55" i="3" s="1"/>
  <c r="CDS55" i="3" s="1"/>
  <c r="CDT55" i="3" s="1"/>
  <c r="CDU55" i="3" s="1"/>
  <c r="CDV55" i="3"/>
  <c r="CCV55" i="3"/>
  <c r="CCW55" i="3" s="1"/>
  <c r="CCX55" i="3" s="1"/>
  <c r="CCY55" i="3" s="1"/>
  <c r="CCZ55" i="3" s="1"/>
  <c r="CDA55" i="3" s="1"/>
  <c r="CDB55" i="3" s="1"/>
  <c r="CDC55" i="3" s="1"/>
  <c r="CDD55" i="3" s="1"/>
  <c r="CDE55" i="3" s="1"/>
  <c r="CDF55" i="3"/>
  <c r="CCF55" i="3"/>
  <c r="CCG55" i="3" s="1"/>
  <c r="CCH55" i="3" s="1"/>
  <c r="CCI55" i="3" s="1"/>
  <c r="CCJ55" i="3" s="1"/>
  <c r="CCK55" i="3" s="1"/>
  <c r="CCL55" i="3" s="1"/>
  <c r="CCM55" i="3" s="1"/>
  <c r="CCN55" i="3" s="1"/>
  <c r="CCO55" i="3" s="1"/>
  <c r="CCP55" i="3"/>
  <c r="CBP55" i="3"/>
  <c r="CBQ55" i="3" s="1"/>
  <c r="CBR55" i="3" s="1"/>
  <c r="CBS55" i="3" s="1"/>
  <c r="CBT55" i="3" s="1"/>
  <c r="CBU55" i="3" s="1"/>
  <c r="CBV55" i="3" s="1"/>
  <c r="CBW55" i="3" s="1"/>
  <c r="CBX55" i="3" s="1"/>
  <c r="CBY55" i="3" s="1"/>
  <c r="CBZ55" i="3"/>
  <c r="CAZ55" i="3"/>
  <c r="CBA55" i="3" s="1"/>
  <c r="CBB55" i="3" s="1"/>
  <c r="CBC55" i="3" s="1"/>
  <c r="CBD55" i="3" s="1"/>
  <c r="CBE55" i="3" s="1"/>
  <c r="CBF55" i="3" s="1"/>
  <c r="CBG55" i="3" s="1"/>
  <c r="CBH55" i="3" s="1"/>
  <c r="CBI55" i="3" s="1"/>
  <c r="CBJ55" i="3"/>
  <c r="CAJ55" i="3"/>
  <c r="CAK55" i="3" s="1"/>
  <c r="CAL55" i="3" s="1"/>
  <c r="CAM55" i="3" s="1"/>
  <c r="CAN55" i="3" s="1"/>
  <c r="CAO55" i="3" s="1"/>
  <c r="CAP55" i="3" s="1"/>
  <c r="CAQ55" i="3" s="1"/>
  <c r="CAR55" i="3" s="1"/>
  <c r="CAS55" i="3" s="1"/>
  <c r="CAT55" i="3"/>
  <c r="BZT55" i="3"/>
  <c r="BZU55" i="3" s="1"/>
  <c r="BZV55" i="3" s="1"/>
  <c r="BZW55" i="3" s="1"/>
  <c r="BZX55" i="3" s="1"/>
  <c r="BZY55" i="3" s="1"/>
  <c r="BZZ55" i="3" s="1"/>
  <c r="CAA55" i="3" s="1"/>
  <c r="CAB55" i="3" s="1"/>
  <c r="CAC55" i="3" s="1"/>
  <c r="CAD55" i="3"/>
  <c r="BZD55" i="3"/>
  <c r="BZE55" i="3" s="1"/>
  <c r="BZF55" i="3" s="1"/>
  <c r="BZG55" i="3" s="1"/>
  <c r="BZH55" i="3" s="1"/>
  <c r="BZI55" i="3" s="1"/>
  <c r="BZJ55" i="3" s="1"/>
  <c r="BZK55" i="3" s="1"/>
  <c r="BZL55" i="3" s="1"/>
  <c r="BZM55" i="3" s="1"/>
  <c r="BZN55" i="3"/>
  <c r="BYN55" i="3"/>
  <c r="BYO55" i="3" s="1"/>
  <c r="BYP55" i="3" s="1"/>
  <c r="BYQ55" i="3" s="1"/>
  <c r="BYR55" i="3" s="1"/>
  <c r="BYS55" i="3" s="1"/>
  <c r="BYT55" i="3" s="1"/>
  <c r="BYU55" i="3" s="1"/>
  <c r="BYV55" i="3" s="1"/>
  <c r="BYW55" i="3" s="1"/>
  <c r="BYX55" i="3"/>
  <c r="BXX55" i="3"/>
  <c r="BXY55" i="3" s="1"/>
  <c r="BXZ55" i="3" s="1"/>
  <c r="BYA55" i="3" s="1"/>
  <c r="BYB55" i="3" s="1"/>
  <c r="BYC55" i="3" s="1"/>
  <c r="BYD55" i="3" s="1"/>
  <c r="BYE55" i="3" s="1"/>
  <c r="BYF55" i="3" s="1"/>
  <c r="BYG55" i="3" s="1"/>
  <c r="BYH55" i="3"/>
  <c r="BXH55" i="3"/>
  <c r="BXI55" i="3" s="1"/>
  <c r="BXJ55" i="3" s="1"/>
  <c r="BXK55" i="3" s="1"/>
  <c r="BXL55" i="3" s="1"/>
  <c r="BXM55" i="3" s="1"/>
  <c r="BXN55" i="3" s="1"/>
  <c r="BXO55" i="3" s="1"/>
  <c r="BXP55" i="3" s="1"/>
  <c r="BXQ55" i="3" s="1"/>
  <c r="BXR55" i="3"/>
  <c r="BWR55" i="3"/>
  <c r="BWS55" i="3" s="1"/>
  <c r="BWT55" i="3" s="1"/>
  <c r="BWU55" i="3" s="1"/>
  <c r="BWV55" i="3" s="1"/>
  <c r="BWW55" i="3" s="1"/>
  <c r="BWX55" i="3" s="1"/>
  <c r="BWY55" i="3" s="1"/>
  <c r="BWZ55" i="3" s="1"/>
  <c r="BXA55" i="3" s="1"/>
  <c r="BXB55" i="3"/>
  <c r="BWB55" i="3"/>
  <c r="BWC55" i="3" s="1"/>
  <c r="BWD55" i="3" s="1"/>
  <c r="BWE55" i="3" s="1"/>
  <c r="BWF55" i="3" s="1"/>
  <c r="BWG55" i="3" s="1"/>
  <c r="BWH55" i="3" s="1"/>
  <c r="BWI55" i="3" s="1"/>
  <c r="BWJ55" i="3" s="1"/>
  <c r="BWK55" i="3" s="1"/>
  <c r="BWL55" i="3"/>
  <c r="BVL55" i="3"/>
  <c r="BVM55" i="3" s="1"/>
  <c r="BVN55" i="3" s="1"/>
  <c r="BVO55" i="3" s="1"/>
  <c r="BVP55" i="3" s="1"/>
  <c r="BVQ55" i="3" s="1"/>
  <c r="BVR55" i="3" s="1"/>
  <c r="BVS55" i="3" s="1"/>
  <c r="BVT55" i="3" s="1"/>
  <c r="BVU55" i="3" s="1"/>
  <c r="BVV55" i="3"/>
  <c r="BUV55" i="3"/>
  <c r="BUW55" i="3" s="1"/>
  <c r="BUX55" i="3" s="1"/>
  <c r="BUY55" i="3" s="1"/>
  <c r="BUZ55" i="3" s="1"/>
  <c r="BVA55" i="3" s="1"/>
  <c r="BVB55" i="3" s="1"/>
  <c r="BVC55" i="3" s="1"/>
  <c r="BVD55" i="3" s="1"/>
  <c r="BVE55" i="3" s="1"/>
  <c r="BVF55" i="3"/>
  <c r="BUF55" i="3"/>
  <c r="BUG55" i="3" s="1"/>
  <c r="BUH55" i="3" s="1"/>
  <c r="BUI55" i="3" s="1"/>
  <c r="BUJ55" i="3" s="1"/>
  <c r="BUK55" i="3" s="1"/>
  <c r="BUL55" i="3" s="1"/>
  <c r="BUM55" i="3" s="1"/>
  <c r="BUN55" i="3" s="1"/>
  <c r="BUO55" i="3" s="1"/>
  <c r="BUP55" i="3"/>
  <c r="BTP55" i="3"/>
  <c r="BTQ55" i="3" s="1"/>
  <c r="BTR55" i="3" s="1"/>
  <c r="BTS55" i="3" s="1"/>
  <c r="BTT55" i="3" s="1"/>
  <c r="BTU55" i="3" s="1"/>
  <c r="BTV55" i="3" s="1"/>
  <c r="BTW55" i="3" s="1"/>
  <c r="BTX55" i="3" s="1"/>
  <c r="BTY55" i="3" s="1"/>
  <c r="BTZ55" i="3"/>
  <c r="BSZ55" i="3"/>
  <c r="BTA55" i="3" s="1"/>
  <c r="BTB55" i="3" s="1"/>
  <c r="BTC55" i="3" s="1"/>
  <c r="BTD55" i="3" s="1"/>
  <c r="BTE55" i="3" s="1"/>
  <c r="BTF55" i="3" s="1"/>
  <c r="BTG55" i="3" s="1"/>
  <c r="BTH55" i="3" s="1"/>
  <c r="BTI55" i="3" s="1"/>
  <c r="BTJ55" i="3"/>
  <c r="BSJ55" i="3"/>
  <c r="BSK55" i="3" s="1"/>
  <c r="BSL55" i="3" s="1"/>
  <c r="BSM55" i="3" s="1"/>
  <c r="BSN55" i="3" s="1"/>
  <c r="BSO55" i="3" s="1"/>
  <c r="BSP55" i="3" s="1"/>
  <c r="BSQ55" i="3" s="1"/>
  <c r="BSR55" i="3" s="1"/>
  <c r="BSS55" i="3" s="1"/>
  <c r="BST55" i="3"/>
  <c r="BRT55" i="3"/>
  <c r="BRU55" i="3" s="1"/>
  <c r="BRV55" i="3" s="1"/>
  <c r="BRW55" i="3" s="1"/>
  <c r="BRX55" i="3" s="1"/>
  <c r="BRY55" i="3" s="1"/>
  <c r="BRZ55" i="3" s="1"/>
  <c r="BSA55" i="3" s="1"/>
  <c r="BSB55" i="3" s="1"/>
  <c r="BSC55" i="3" s="1"/>
  <c r="BSD55" i="3"/>
  <c r="BRD55" i="3"/>
  <c r="BRE55" i="3" s="1"/>
  <c r="BRF55" i="3" s="1"/>
  <c r="BRG55" i="3" s="1"/>
  <c r="BRH55" i="3" s="1"/>
  <c r="BRI55" i="3" s="1"/>
  <c r="BRJ55" i="3" s="1"/>
  <c r="BRK55" i="3" s="1"/>
  <c r="BRL55" i="3" s="1"/>
  <c r="BRM55" i="3" s="1"/>
  <c r="BRN55" i="3"/>
  <c r="BQN55" i="3"/>
  <c r="BQO55" i="3" s="1"/>
  <c r="BQP55" i="3" s="1"/>
  <c r="BQQ55" i="3" s="1"/>
  <c r="BQR55" i="3" s="1"/>
  <c r="BQS55" i="3" s="1"/>
  <c r="BQT55" i="3" s="1"/>
  <c r="BQU55" i="3" s="1"/>
  <c r="BQV55" i="3" s="1"/>
  <c r="BQW55" i="3" s="1"/>
  <c r="BQX55" i="3"/>
  <c r="BPX55" i="3"/>
  <c r="BPY55" i="3" s="1"/>
  <c r="BPZ55" i="3" s="1"/>
  <c r="BQA55" i="3" s="1"/>
  <c r="BQB55" i="3" s="1"/>
  <c r="BQC55" i="3" s="1"/>
  <c r="BQD55" i="3" s="1"/>
  <c r="BQE55" i="3" s="1"/>
  <c r="BQF55" i="3" s="1"/>
  <c r="BQG55" i="3" s="1"/>
  <c r="BQH55" i="3"/>
  <c r="BPH55" i="3"/>
  <c r="BPI55" i="3" s="1"/>
  <c r="BPJ55" i="3" s="1"/>
  <c r="BPK55" i="3" s="1"/>
  <c r="BPL55" i="3" s="1"/>
  <c r="BPM55" i="3" s="1"/>
  <c r="BPN55" i="3" s="1"/>
  <c r="BPO55" i="3" s="1"/>
  <c r="BPP55" i="3" s="1"/>
  <c r="BPQ55" i="3" s="1"/>
  <c r="BPR55" i="3"/>
  <c r="BOR55" i="3"/>
  <c r="BOS55" i="3" s="1"/>
  <c r="BOT55" i="3" s="1"/>
  <c r="BOU55" i="3" s="1"/>
  <c r="BOV55" i="3" s="1"/>
  <c r="BOW55" i="3" s="1"/>
  <c r="BOX55" i="3" s="1"/>
  <c r="BOY55" i="3" s="1"/>
  <c r="BOZ55" i="3" s="1"/>
  <c r="BPA55" i="3" s="1"/>
  <c r="BPB55" i="3"/>
  <c r="BOB55" i="3"/>
  <c r="BOC55" i="3" s="1"/>
  <c r="BOD55" i="3" s="1"/>
  <c r="BOE55" i="3" s="1"/>
  <c r="BOF55" i="3" s="1"/>
  <c r="BOG55" i="3" s="1"/>
  <c r="BOH55" i="3" s="1"/>
  <c r="BOI55" i="3" s="1"/>
  <c r="BOJ55" i="3" s="1"/>
  <c r="BOK55" i="3" s="1"/>
  <c r="BOL55" i="3"/>
  <c r="BNL55" i="3"/>
  <c r="BNM55" i="3" s="1"/>
  <c r="BNN55" i="3" s="1"/>
  <c r="BNO55" i="3" s="1"/>
  <c r="BNP55" i="3" s="1"/>
  <c r="BNQ55" i="3" s="1"/>
  <c r="BNR55" i="3" s="1"/>
  <c r="BNS55" i="3" s="1"/>
  <c r="BNT55" i="3" s="1"/>
  <c r="BNU55" i="3" s="1"/>
  <c r="BNV55" i="3"/>
  <c r="BMV55" i="3"/>
  <c r="BMW55" i="3" s="1"/>
  <c r="BMX55" i="3" s="1"/>
  <c r="BMY55" i="3" s="1"/>
  <c r="BMZ55" i="3" s="1"/>
  <c r="BNA55" i="3" s="1"/>
  <c r="BNB55" i="3" s="1"/>
  <c r="BNC55" i="3" s="1"/>
  <c r="BND55" i="3" s="1"/>
  <c r="BNE55" i="3" s="1"/>
  <c r="BNF55" i="3"/>
  <c r="BMF55" i="3"/>
  <c r="BMG55" i="3" s="1"/>
  <c r="BMH55" i="3" s="1"/>
  <c r="BMI55" i="3" s="1"/>
  <c r="BMJ55" i="3" s="1"/>
  <c r="BMK55" i="3" s="1"/>
  <c r="BML55" i="3" s="1"/>
  <c r="BMM55" i="3" s="1"/>
  <c r="BMN55" i="3" s="1"/>
  <c r="BMO55" i="3" s="1"/>
  <c r="BMP55" i="3"/>
  <c r="BLP55" i="3"/>
  <c r="BLQ55" i="3" s="1"/>
  <c r="BLR55" i="3" s="1"/>
  <c r="BLS55" i="3" s="1"/>
  <c r="BLT55" i="3" s="1"/>
  <c r="BLU55" i="3" s="1"/>
  <c r="BLV55" i="3" s="1"/>
  <c r="BLW55" i="3" s="1"/>
  <c r="BLX55" i="3" s="1"/>
  <c r="BLY55" i="3" s="1"/>
  <c r="BLZ55" i="3"/>
  <c r="BKZ55" i="3"/>
  <c r="BLA55" i="3" s="1"/>
  <c r="BLB55" i="3" s="1"/>
  <c r="BLC55" i="3" s="1"/>
  <c r="BLD55" i="3" s="1"/>
  <c r="BLE55" i="3" s="1"/>
  <c r="BLF55" i="3" s="1"/>
  <c r="BLG55" i="3" s="1"/>
  <c r="BLH55" i="3" s="1"/>
  <c r="BLI55" i="3" s="1"/>
  <c r="BLJ55" i="3"/>
  <c r="BKJ55" i="3"/>
  <c r="BKK55" i="3" s="1"/>
  <c r="BKL55" i="3" s="1"/>
  <c r="BKM55" i="3" s="1"/>
  <c r="BKN55" i="3" s="1"/>
  <c r="BKO55" i="3" s="1"/>
  <c r="BKP55" i="3" s="1"/>
  <c r="BKQ55" i="3" s="1"/>
  <c r="BKR55" i="3" s="1"/>
  <c r="BKS55" i="3" s="1"/>
  <c r="BKT55" i="3"/>
  <c r="BJT55" i="3"/>
  <c r="BJU55" i="3" s="1"/>
  <c r="BJV55" i="3" s="1"/>
  <c r="BJW55" i="3" s="1"/>
  <c r="BJX55" i="3" s="1"/>
  <c r="BJY55" i="3" s="1"/>
  <c r="BJZ55" i="3" s="1"/>
  <c r="BKA55" i="3" s="1"/>
  <c r="BKB55" i="3" s="1"/>
  <c r="BKC55" i="3" s="1"/>
  <c r="BKD55" i="3"/>
  <c r="BJD55" i="3"/>
  <c r="BJE55" i="3" s="1"/>
  <c r="BJF55" i="3" s="1"/>
  <c r="BJG55" i="3" s="1"/>
  <c r="BJH55" i="3" s="1"/>
  <c r="BJI55" i="3" s="1"/>
  <c r="BJJ55" i="3" s="1"/>
  <c r="BJK55" i="3" s="1"/>
  <c r="BJL55" i="3" s="1"/>
  <c r="BJM55" i="3" s="1"/>
  <c r="BJN55" i="3"/>
  <c r="BIN55" i="3"/>
  <c r="BIO55" i="3" s="1"/>
  <c r="BIP55" i="3" s="1"/>
  <c r="BIQ55" i="3" s="1"/>
  <c r="BIR55" i="3" s="1"/>
  <c r="BIS55" i="3" s="1"/>
  <c r="BIT55" i="3" s="1"/>
  <c r="BIU55" i="3" s="1"/>
  <c r="BIV55" i="3" s="1"/>
  <c r="BIW55" i="3" s="1"/>
  <c r="BIX55" i="3"/>
  <c r="BHX55" i="3"/>
  <c r="BHY55" i="3" s="1"/>
  <c r="BHZ55" i="3" s="1"/>
  <c r="BIA55" i="3" s="1"/>
  <c r="BIB55" i="3" s="1"/>
  <c r="BIC55" i="3" s="1"/>
  <c r="BID55" i="3" s="1"/>
  <c r="BIE55" i="3" s="1"/>
  <c r="BIF55" i="3" s="1"/>
  <c r="BIG55" i="3" s="1"/>
  <c r="BIH55" i="3"/>
  <c r="BHH55" i="3"/>
  <c r="BHI55" i="3" s="1"/>
  <c r="BHJ55" i="3" s="1"/>
  <c r="BHK55" i="3" s="1"/>
  <c r="BHL55" i="3" s="1"/>
  <c r="BHM55" i="3" s="1"/>
  <c r="BHN55" i="3" s="1"/>
  <c r="BHO55" i="3" s="1"/>
  <c r="BHP55" i="3" s="1"/>
  <c r="BHQ55" i="3" s="1"/>
  <c r="BHR55" i="3"/>
  <c r="BGR55" i="3"/>
  <c r="BGS55" i="3" s="1"/>
  <c r="BGT55" i="3" s="1"/>
  <c r="BGU55" i="3" s="1"/>
  <c r="BGV55" i="3" s="1"/>
  <c r="BGW55" i="3" s="1"/>
  <c r="BGX55" i="3" s="1"/>
  <c r="BGY55" i="3" s="1"/>
  <c r="BGZ55" i="3" s="1"/>
  <c r="BHA55" i="3" s="1"/>
  <c r="BHB55" i="3"/>
  <c r="BGB55" i="3"/>
  <c r="BGC55" i="3" s="1"/>
  <c r="BGD55" i="3" s="1"/>
  <c r="BGE55" i="3" s="1"/>
  <c r="BGF55" i="3" s="1"/>
  <c r="BGG55" i="3" s="1"/>
  <c r="BGH55" i="3" s="1"/>
  <c r="BGI55" i="3" s="1"/>
  <c r="BGJ55" i="3" s="1"/>
  <c r="BGK55" i="3" s="1"/>
  <c r="BGL55" i="3"/>
  <c r="BFL55" i="3"/>
  <c r="BFM55" i="3" s="1"/>
  <c r="BFN55" i="3" s="1"/>
  <c r="BFO55" i="3" s="1"/>
  <c r="BFP55" i="3" s="1"/>
  <c r="BFQ55" i="3" s="1"/>
  <c r="BFR55" i="3" s="1"/>
  <c r="BFS55" i="3" s="1"/>
  <c r="BFT55" i="3" s="1"/>
  <c r="BFU55" i="3" s="1"/>
  <c r="BFV55" i="3"/>
  <c r="BEV55" i="3"/>
  <c r="BEW55" i="3" s="1"/>
  <c r="BEX55" i="3" s="1"/>
  <c r="BEY55" i="3" s="1"/>
  <c r="BEZ55" i="3" s="1"/>
  <c r="BFA55" i="3" s="1"/>
  <c r="BFB55" i="3" s="1"/>
  <c r="BFC55" i="3" s="1"/>
  <c r="BFD55" i="3" s="1"/>
  <c r="BFE55" i="3" s="1"/>
  <c r="BFF55" i="3"/>
  <c r="BEF55" i="3"/>
  <c r="BEG55" i="3" s="1"/>
  <c r="BEH55" i="3" s="1"/>
  <c r="BEI55" i="3" s="1"/>
  <c r="BEJ55" i="3" s="1"/>
  <c r="BEK55" i="3" s="1"/>
  <c r="BEL55" i="3" s="1"/>
  <c r="BEM55" i="3" s="1"/>
  <c r="BEN55" i="3" s="1"/>
  <c r="BEO55" i="3" s="1"/>
  <c r="BEP55" i="3"/>
  <c r="BDP55" i="3"/>
  <c r="BDQ55" i="3" s="1"/>
  <c r="BDR55" i="3" s="1"/>
  <c r="BDS55" i="3" s="1"/>
  <c r="BDT55" i="3" s="1"/>
  <c r="BDU55" i="3" s="1"/>
  <c r="BDV55" i="3" s="1"/>
  <c r="BDW55" i="3" s="1"/>
  <c r="BDX55" i="3" s="1"/>
  <c r="BDY55" i="3" s="1"/>
  <c r="BDZ55" i="3"/>
  <c r="BCZ55" i="3"/>
  <c r="BDA55" i="3" s="1"/>
  <c r="BDB55" i="3" s="1"/>
  <c r="BDC55" i="3" s="1"/>
  <c r="BDD55" i="3" s="1"/>
  <c r="BDE55" i="3" s="1"/>
  <c r="BDF55" i="3" s="1"/>
  <c r="BDG55" i="3" s="1"/>
  <c r="BDH55" i="3" s="1"/>
  <c r="BDI55" i="3" s="1"/>
  <c r="BDJ55" i="3"/>
  <c r="BCJ55" i="3"/>
  <c r="BCK55" i="3" s="1"/>
  <c r="BCL55" i="3" s="1"/>
  <c r="BCM55" i="3" s="1"/>
  <c r="BCN55" i="3" s="1"/>
  <c r="BCO55" i="3" s="1"/>
  <c r="BCP55" i="3" s="1"/>
  <c r="BCQ55" i="3" s="1"/>
  <c r="BCR55" i="3" s="1"/>
  <c r="BCS55" i="3" s="1"/>
  <c r="BCT55" i="3"/>
  <c r="BBT55" i="3"/>
  <c r="BBU55" i="3" s="1"/>
  <c r="BBV55" i="3" s="1"/>
  <c r="BBW55" i="3" s="1"/>
  <c r="BBX55" i="3" s="1"/>
  <c r="BBY55" i="3" s="1"/>
  <c r="BBZ55" i="3" s="1"/>
  <c r="BCA55" i="3" s="1"/>
  <c r="BCB55" i="3" s="1"/>
  <c r="BCC55" i="3" s="1"/>
  <c r="BCD55" i="3"/>
  <c r="BBD55" i="3"/>
  <c r="BBE55" i="3" s="1"/>
  <c r="BBF55" i="3" s="1"/>
  <c r="BBG55" i="3" s="1"/>
  <c r="BBH55" i="3" s="1"/>
  <c r="BBI55" i="3" s="1"/>
  <c r="BBJ55" i="3" s="1"/>
  <c r="BBK55" i="3" s="1"/>
  <c r="BBL55" i="3" s="1"/>
  <c r="BBM55" i="3" s="1"/>
  <c r="BBN55" i="3"/>
  <c r="BAN55" i="3"/>
  <c r="BAO55" i="3" s="1"/>
  <c r="BAP55" i="3" s="1"/>
  <c r="BAQ55" i="3" s="1"/>
  <c r="BAR55" i="3" s="1"/>
  <c r="BAS55" i="3" s="1"/>
  <c r="BAT55" i="3" s="1"/>
  <c r="BAU55" i="3" s="1"/>
  <c r="BAV55" i="3" s="1"/>
  <c r="BAW55" i="3" s="1"/>
  <c r="BAX55" i="3"/>
  <c r="AZX55" i="3"/>
  <c r="AZY55" i="3" s="1"/>
  <c r="AZZ55" i="3" s="1"/>
  <c r="BAA55" i="3" s="1"/>
  <c r="BAB55" i="3" s="1"/>
  <c r="BAC55" i="3" s="1"/>
  <c r="BAD55" i="3" s="1"/>
  <c r="BAE55" i="3" s="1"/>
  <c r="BAF55" i="3" s="1"/>
  <c r="BAG55" i="3" s="1"/>
  <c r="BAH55" i="3"/>
  <c r="AZH55" i="3"/>
  <c r="AZI55" i="3" s="1"/>
  <c r="AZJ55" i="3" s="1"/>
  <c r="AZK55" i="3" s="1"/>
  <c r="AZL55" i="3" s="1"/>
  <c r="AZM55" i="3" s="1"/>
  <c r="AZN55" i="3" s="1"/>
  <c r="AZO55" i="3" s="1"/>
  <c r="AZP55" i="3" s="1"/>
  <c r="AZQ55" i="3" s="1"/>
  <c r="AZR55" i="3"/>
  <c r="AYR55" i="3"/>
  <c r="AYS55" i="3" s="1"/>
  <c r="AYT55" i="3" s="1"/>
  <c r="AYU55" i="3" s="1"/>
  <c r="AYV55" i="3" s="1"/>
  <c r="AYW55" i="3" s="1"/>
  <c r="AYX55" i="3" s="1"/>
  <c r="AYY55" i="3" s="1"/>
  <c r="AYZ55" i="3" s="1"/>
  <c r="AZA55" i="3" s="1"/>
  <c r="AZB55" i="3"/>
  <c r="AYB55" i="3"/>
  <c r="AYC55" i="3" s="1"/>
  <c r="AYD55" i="3" s="1"/>
  <c r="AYE55" i="3" s="1"/>
  <c r="AYF55" i="3" s="1"/>
  <c r="AYG55" i="3" s="1"/>
  <c r="AYH55" i="3" s="1"/>
  <c r="AYI55" i="3" s="1"/>
  <c r="AYJ55" i="3" s="1"/>
  <c r="AYK55" i="3" s="1"/>
  <c r="AYL55" i="3"/>
  <c r="AXL55" i="3"/>
  <c r="AXM55" i="3" s="1"/>
  <c r="AXN55" i="3" s="1"/>
  <c r="AXO55" i="3" s="1"/>
  <c r="AXP55" i="3" s="1"/>
  <c r="AXQ55" i="3" s="1"/>
  <c r="AXR55" i="3" s="1"/>
  <c r="AXS55" i="3" s="1"/>
  <c r="AXT55" i="3" s="1"/>
  <c r="AXU55" i="3" s="1"/>
  <c r="AXV55" i="3"/>
  <c r="AWV55" i="3"/>
  <c r="AWW55" i="3" s="1"/>
  <c r="AWX55" i="3" s="1"/>
  <c r="AWY55" i="3" s="1"/>
  <c r="AWZ55" i="3" s="1"/>
  <c r="AXA55" i="3" s="1"/>
  <c r="AXB55" i="3" s="1"/>
  <c r="AXC55" i="3" s="1"/>
  <c r="AXD55" i="3" s="1"/>
  <c r="AXE55" i="3" s="1"/>
  <c r="AXF55" i="3"/>
  <c r="AWF55" i="3"/>
  <c r="AWG55" i="3" s="1"/>
  <c r="AWH55" i="3" s="1"/>
  <c r="AWI55" i="3" s="1"/>
  <c r="AWJ55" i="3" s="1"/>
  <c r="AWK55" i="3" s="1"/>
  <c r="AWL55" i="3" s="1"/>
  <c r="AWM55" i="3" s="1"/>
  <c r="AWN55" i="3" s="1"/>
  <c r="AWO55" i="3" s="1"/>
  <c r="AWP55" i="3"/>
  <c r="AVP55" i="3"/>
  <c r="AVQ55" i="3" s="1"/>
  <c r="AVR55" i="3" s="1"/>
  <c r="AVS55" i="3" s="1"/>
  <c r="AVT55" i="3" s="1"/>
  <c r="AVU55" i="3" s="1"/>
  <c r="AVV55" i="3" s="1"/>
  <c r="AVW55" i="3" s="1"/>
  <c r="AVX55" i="3" s="1"/>
  <c r="AVY55" i="3" s="1"/>
  <c r="AVZ55" i="3"/>
  <c r="AUZ55" i="3"/>
  <c r="AVA55" i="3" s="1"/>
  <c r="AVB55" i="3" s="1"/>
  <c r="AVC55" i="3" s="1"/>
  <c r="AVD55" i="3" s="1"/>
  <c r="AVE55" i="3" s="1"/>
  <c r="AVF55" i="3" s="1"/>
  <c r="AVG55" i="3" s="1"/>
  <c r="AVH55" i="3" s="1"/>
  <c r="AVI55" i="3" s="1"/>
  <c r="AVJ55" i="3"/>
  <c r="AUJ55" i="3"/>
  <c r="AUK55" i="3" s="1"/>
  <c r="AUL55" i="3" s="1"/>
  <c r="AUM55" i="3" s="1"/>
  <c r="AUN55" i="3" s="1"/>
  <c r="AUO55" i="3" s="1"/>
  <c r="AUP55" i="3" s="1"/>
  <c r="AUQ55" i="3" s="1"/>
  <c r="AUR55" i="3" s="1"/>
  <c r="AUS55" i="3" s="1"/>
  <c r="AUT55" i="3"/>
  <c r="ATT55" i="3"/>
  <c r="ATU55" i="3" s="1"/>
  <c r="ATV55" i="3" s="1"/>
  <c r="ATW55" i="3" s="1"/>
  <c r="ATX55" i="3" s="1"/>
  <c r="ATY55" i="3" s="1"/>
  <c r="ATZ55" i="3" s="1"/>
  <c r="AUA55" i="3" s="1"/>
  <c r="AUB55" i="3" s="1"/>
  <c r="AUC55" i="3" s="1"/>
  <c r="AUD55" i="3"/>
  <c r="ATD55" i="3"/>
  <c r="ATE55" i="3" s="1"/>
  <c r="ATF55" i="3" s="1"/>
  <c r="ATG55" i="3" s="1"/>
  <c r="ATH55" i="3" s="1"/>
  <c r="ATI55" i="3" s="1"/>
  <c r="ATJ55" i="3" s="1"/>
  <c r="ATK55" i="3" s="1"/>
  <c r="ATL55" i="3" s="1"/>
  <c r="ATM55" i="3" s="1"/>
  <c r="ATN55" i="3"/>
  <c r="ASN55" i="3"/>
  <c r="ASO55" i="3" s="1"/>
  <c r="ASP55" i="3" s="1"/>
  <c r="ASQ55" i="3" s="1"/>
  <c r="ASR55" i="3" s="1"/>
  <c r="ASS55" i="3" s="1"/>
  <c r="AST55" i="3" s="1"/>
  <c r="ASU55" i="3" s="1"/>
  <c r="ASV55" i="3" s="1"/>
  <c r="ASW55" i="3" s="1"/>
  <c r="ASX55" i="3"/>
  <c r="ARX55" i="3"/>
  <c r="ARY55" i="3" s="1"/>
  <c r="ARZ55" i="3" s="1"/>
  <c r="ASA55" i="3" s="1"/>
  <c r="ASB55" i="3" s="1"/>
  <c r="ASC55" i="3" s="1"/>
  <c r="ASD55" i="3" s="1"/>
  <c r="ASE55" i="3" s="1"/>
  <c r="ASF55" i="3" s="1"/>
  <c r="ASG55" i="3" s="1"/>
  <c r="ASH55" i="3"/>
  <c r="ARH55" i="3"/>
  <c r="ARI55" i="3" s="1"/>
  <c r="ARJ55" i="3" s="1"/>
  <c r="ARK55" i="3" s="1"/>
  <c r="ARL55" i="3" s="1"/>
  <c r="ARM55" i="3" s="1"/>
  <c r="ARN55" i="3" s="1"/>
  <c r="ARO55" i="3" s="1"/>
  <c r="ARP55" i="3" s="1"/>
  <c r="ARQ55" i="3" s="1"/>
  <c r="ARR55" i="3"/>
  <c r="AQR55" i="3"/>
  <c r="AQS55" i="3" s="1"/>
  <c r="AQT55" i="3" s="1"/>
  <c r="AQU55" i="3" s="1"/>
  <c r="AQV55" i="3" s="1"/>
  <c r="AQW55" i="3" s="1"/>
  <c r="AQX55" i="3" s="1"/>
  <c r="AQY55" i="3" s="1"/>
  <c r="AQZ55" i="3" s="1"/>
  <c r="ARA55" i="3" s="1"/>
  <c r="ARB55" i="3"/>
  <c r="AQB55" i="3"/>
  <c r="AQC55" i="3" s="1"/>
  <c r="AQD55" i="3" s="1"/>
  <c r="AQE55" i="3" s="1"/>
  <c r="AQF55" i="3" s="1"/>
  <c r="AQG55" i="3" s="1"/>
  <c r="AQH55" i="3" s="1"/>
  <c r="AQI55" i="3" s="1"/>
  <c r="AQJ55" i="3" s="1"/>
  <c r="AQK55" i="3" s="1"/>
  <c r="AQL55" i="3"/>
  <c r="APL55" i="3"/>
  <c r="APM55" i="3" s="1"/>
  <c r="APN55" i="3" s="1"/>
  <c r="APO55" i="3" s="1"/>
  <c r="APP55" i="3" s="1"/>
  <c r="APQ55" i="3" s="1"/>
  <c r="APR55" i="3" s="1"/>
  <c r="APS55" i="3" s="1"/>
  <c r="APT55" i="3" s="1"/>
  <c r="APU55" i="3" s="1"/>
  <c r="APV55" i="3"/>
  <c r="AOV55" i="3"/>
  <c r="AOW55" i="3" s="1"/>
  <c r="AOX55" i="3" s="1"/>
  <c r="AOY55" i="3" s="1"/>
  <c r="AOZ55" i="3" s="1"/>
  <c r="APA55" i="3" s="1"/>
  <c r="APB55" i="3" s="1"/>
  <c r="APC55" i="3" s="1"/>
  <c r="APD55" i="3" s="1"/>
  <c r="APE55" i="3" s="1"/>
  <c r="APF55" i="3"/>
  <c r="AOF55" i="3"/>
  <c r="AOG55" i="3" s="1"/>
  <c r="AOH55" i="3" s="1"/>
  <c r="AOI55" i="3" s="1"/>
  <c r="AOJ55" i="3" s="1"/>
  <c r="AOK55" i="3" s="1"/>
  <c r="AOL55" i="3" s="1"/>
  <c r="AOM55" i="3" s="1"/>
  <c r="AON55" i="3" s="1"/>
  <c r="AOO55" i="3" s="1"/>
  <c r="AOP55" i="3"/>
  <c r="ANP55" i="3"/>
  <c r="ANQ55" i="3" s="1"/>
  <c r="ANR55" i="3" s="1"/>
  <c r="ANS55" i="3" s="1"/>
  <c r="ANT55" i="3" s="1"/>
  <c r="ANU55" i="3" s="1"/>
  <c r="ANV55" i="3" s="1"/>
  <c r="ANW55" i="3" s="1"/>
  <c r="ANX55" i="3" s="1"/>
  <c r="ANY55" i="3" s="1"/>
  <c r="ANZ55" i="3"/>
  <c r="AMZ55" i="3"/>
  <c r="ANA55" i="3" s="1"/>
  <c r="ANB55" i="3" s="1"/>
  <c r="ANC55" i="3" s="1"/>
  <c r="AND55" i="3" s="1"/>
  <c r="ANE55" i="3" s="1"/>
  <c r="ANF55" i="3" s="1"/>
  <c r="ANG55" i="3" s="1"/>
  <c r="ANH55" i="3" s="1"/>
  <c r="ANI55" i="3" s="1"/>
  <c r="ANJ55" i="3"/>
  <c r="AMJ55" i="3"/>
  <c r="AMK55" i="3" s="1"/>
  <c r="AML55" i="3" s="1"/>
  <c r="AMM55" i="3" s="1"/>
  <c r="AMN55" i="3" s="1"/>
  <c r="AMO55" i="3" s="1"/>
  <c r="AMP55" i="3" s="1"/>
  <c r="AMQ55" i="3" s="1"/>
  <c r="AMR55" i="3" s="1"/>
  <c r="AMS55" i="3" s="1"/>
  <c r="AMT55" i="3"/>
  <c r="ALT55" i="3"/>
  <c r="ALU55" i="3" s="1"/>
  <c r="ALV55" i="3" s="1"/>
  <c r="ALW55" i="3" s="1"/>
  <c r="ALX55" i="3" s="1"/>
  <c r="ALY55" i="3" s="1"/>
  <c r="ALZ55" i="3" s="1"/>
  <c r="AMA55" i="3" s="1"/>
  <c r="AMB55" i="3" s="1"/>
  <c r="AMC55" i="3" s="1"/>
  <c r="AMD55" i="3"/>
  <c r="ALD55" i="3"/>
  <c r="ALE55" i="3" s="1"/>
  <c r="ALF55" i="3" s="1"/>
  <c r="ALG55" i="3" s="1"/>
  <c r="ALH55" i="3" s="1"/>
  <c r="ALI55" i="3" s="1"/>
  <c r="ALJ55" i="3" s="1"/>
  <c r="ALK55" i="3" s="1"/>
  <c r="ALL55" i="3" s="1"/>
  <c r="ALM55" i="3" s="1"/>
  <c r="ALN55" i="3"/>
  <c r="AKN55" i="3"/>
  <c r="AKO55" i="3" s="1"/>
  <c r="AKP55" i="3" s="1"/>
  <c r="AKQ55" i="3" s="1"/>
  <c r="AKR55" i="3" s="1"/>
  <c r="AKS55" i="3" s="1"/>
  <c r="AKT55" i="3" s="1"/>
  <c r="AKU55" i="3" s="1"/>
  <c r="AKV55" i="3" s="1"/>
  <c r="AKW55" i="3" s="1"/>
  <c r="AKX55" i="3"/>
  <c r="AJX55" i="3"/>
  <c r="AJY55" i="3" s="1"/>
  <c r="AJZ55" i="3" s="1"/>
  <c r="AKA55" i="3" s="1"/>
  <c r="AKB55" i="3" s="1"/>
  <c r="AKC55" i="3" s="1"/>
  <c r="AKD55" i="3" s="1"/>
  <c r="AKE55" i="3" s="1"/>
  <c r="AKF55" i="3" s="1"/>
  <c r="AKG55" i="3" s="1"/>
  <c r="AKH55" i="3"/>
  <c r="AJH55" i="3"/>
  <c r="AJI55" i="3" s="1"/>
  <c r="AJJ55" i="3" s="1"/>
  <c r="AJK55" i="3" s="1"/>
  <c r="AJL55" i="3" s="1"/>
  <c r="AJM55" i="3" s="1"/>
  <c r="AJN55" i="3" s="1"/>
  <c r="AJO55" i="3" s="1"/>
  <c r="AJP55" i="3" s="1"/>
  <c r="AJQ55" i="3" s="1"/>
  <c r="AJR55" i="3"/>
  <c r="AIR55" i="3"/>
  <c r="AIS55" i="3" s="1"/>
  <c r="AIT55" i="3" s="1"/>
  <c r="AIU55" i="3" s="1"/>
  <c r="AIV55" i="3" s="1"/>
  <c r="AIW55" i="3" s="1"/>
  <c r="AIX55" i="3" s="1"/>
  <c r="AIY55" i="3" s="1"/>
  <c r="AIZ55" i="3" s="1"/>
  <c r="AJA55" i="3" s="1"/>
  <c r="AJB55" i="3"/>
  <c r="AIB55" i="3"/>
  <c r="AIC55" i="3" s="1"/>
  <c r="AID55" i="3" s="1"/>
  <c r="AIE55" i="3" s="1"/>
  <c r="AIF55" i="3" s="1"/>
  <c r="AIG55" i="3" s="1"/>
  <c r="AIH55" i="3" s="1"/>
  <c r="AII55" i="3" s="1"/>
  <c r="AIJ55" i="3" s="1"/>
  <c r="AIK55" i="3" s="1"/>
  <c r="AIL55" i="3"/>
  <c r="AHL55" i="3"/>
  <c r="AHM55" i="3" s="1"/>
  <c r="AHN55" i="3" s="1"/>
  <c r="AHO55" i="3" s="1"/>
  <c r="AHP55" i="3" s="1"/>
  <c r="AHQ55" i="3" s="1"/>
  <c r="AHR55" i="3" s="1"/>
  <c r="AHS55" i="3" s="1"/>
  <c r="AHT55" i="3" s="1"/>
  <c r="AHU55" i="3" s="1"/>
  <c r="AHV55" i="3"/>
  <c r="AGV55" i="3"/>
  <c r="AGW55" i="3" s="1"/>
  <c r="AGX55" i="3" s="1"/>
  <c r="AGY55" i="3" s="1"/>
  <c r="AGZ55" i="3" s="1"/>
  <c r="AHA55" i="3" s="1"/>
  <c r="AHB55" i="3" s="1"/>
  <c r="AHC55" i="3" s="1"/>
  <c r="AHD55" i="3" s="1"/>
  <c r="AHE55" i="3" s="1"/>
  <c r="AHF55" i="3"/>
  <c r="F55" i="3"/>
  <c r="G55" i="3" s="1"/>
  <c r="H55" i="3" s="1"/>
  <c r="I55" i="3" s="1"/>
  <c r="J55" i="3" s="1"/>
  <c r="K55" i="3" s="1"/>
  <c r="L55" i="3" s="1"/>
  <c r="M55" i="3" s="1"/>
  <c r="N55" i="3" s="1"/>
  <c r="O55" i="3" s="1"/>
  <c r="E57" i="3"/>
  <c r="P55" i="3"/>
  <c r="XBM54" i="3"/>
  <c r="XBN54" i="3" s="1"/>
  <c r="XBO54" i="3" s="1"/>
  <c r="XBP54" i="3" s="1"/>
  <c r="XBQ54" i="3" s="1"/>
  <c r="XBR54" i="3" s="1"/>
  <c r="XBS54" i="3" s="1"/>
  <c r="XBT54" i="3" s="1"/>
  <c r="XBU54" i="3" s="1"/>
  <c r="XBV54" i="3"/>
  <c r="XAW54" i="3"/>
  <c r="XAX54" i="3" s="1"/>
  <c r="XAY54" i="3" s="1"/>
  <c r="XAZ54" i="3" s="1"/>
  <c r="XBA54" i="3" s="1"/>
  <c r="XBB54" i="3" s="1"/>
  <c r="XBC54" i="3" s="1"/>
  <c r="XBD54" i="3" s="1"/>
  <c r="XBE54" i="3" s="1"/>
  <c r="XBF54" i="3"/>
  <c r="XAG54" i="3"/>
  <c r="XAH54" i="3" s="1"/>
  <c r="XAI54" i="3" s="1"/>
  <c r="XAJ54" i="3" s="1"/>
  <c r="XAK54" i="3" s="1"/>
  <c r="XAL54" i="3" s="1"/>
  <c r="XAM54" i="3" s="1"/>
  <c r="XAN54" i="3" s="1"/>
  <c r="XAO54" i="3" s="1"/>
  <c r="XAP54" i="3"/>
  <c r="WZQ54" i="3"/>
  <c r="WZR54" i="3" s="1"/>
  <c r="WZS54" i="3" s="1"/>
  <c r="WZT54" i="3" s="1"/>
  <c r="WZU54" i="3" s="1"/>
  <c r="WZV54" i="3" s="1"/>
  <c r="WZW54" i="3" s="1"/>
  <c r="WZX54" i="3" s="1"/>
  <c r="WZY54" i="3" s="1"/>
  <c r="WZZ54" i="3"/>
  <c r="WZA54" i="3"/>
  <c r="WZB54" i="3" s="1"/>
  <c r="WZC54" i="3" s="1"/>
  <c r="WZD54" i="3" s="1"/>
  <c r="WZE54" i="3" s="1"/>
  <c r="WZF54" i="3" s="1"/>
  <c r="WZG54" i="3" s="1"/>
  <c r="WZH54" i="3" s="1"/>
  <c r="WZI54" i="3" s="1"/>
  <c r="WZJ54" i="3"/>
  <c r="WYK54" i="3"/>
  <c r="WYL54" i="3" s="1"/>
  <c r="WYM54" i="3" s="1"/>
  <c r="WYN54" i="3" s="1"/>
  <c r="WYO54" i="3" s="1"/>
  <c r="WYP54" i="3" s="1"/>
  <c r="WYQ54" i="3" s="1"/>
  <c r="WYR54" i="3" s="1"/>
  <c r="WYS54" i="3" s="1"/>
  <c r="WYT54" i="3"/>
  <c r="WXU54" i="3"/>
  <c r="WXV54" i="3" s="1"/>
  <c r="WXW54" i="3" s="1"/>
  <c r="WXX54" i="3" s="1"/>
  <c r="WXY54" i="3" s="1"/>
  <c r="WXZ54" i="3" s="1"/>
  <c r="WYA54" i="3" s="1"/>
  <c r="WYB54" i="3" s="1"/>
  <c r="WYC54" i="3" s="1"/>
  <c r="WYD54" i="3"/>
  <c r="WXE54" i="3"/>
  <c r="WXF54" i="3" s="1"/>
  <c r="WXG54" i="3" s="1"/>
  <c r="WXH54" i="3" s="1"/>
  <c r="WXI54" i="3" s="1"/>
  <c r="WXJ54" i="3" s="1"/>
  <c r="WXK54" i="3" s="1"/>
  <c r="WXL54" i="3" s="1"/>
  <c r="WXM54" i="3" s="1"/>
  <c r="WXN54" i="3"/>
  <c r="WWO54" i="3"/>
  <c r="WWP54" i="3" s="1"/>
  <c r="WWQ54" i="3" s="1"/>
  <c r="WWR54" i="3" s="1"/>
  <c r="WWS54" i="3" s="1"/>
  <c r="WWT54" i="3" s="1"/>
  <c r="WWU54" i="3" s="1"/>
  <c r="WWV54" i="3" s="1"/>
  <c r="WWW54" i="3" s="1"/>
  <c r="WWX54" i="3"/>
  <c r="WVY54" i="3"/>
  <c r="WVZ54" i="3" s="1"/>
  <c r="WWA54" i="3" s="1"/>
  <c r="WWB54" i="3" s="1"/>
  <c r="WWC54" i="3" s="1"/>
  <c r="WWD54" i="3" s="1"/>
  <c r="WWE54" i="3" s="1"/>
  <c r="WWF54" i="3" s="1"/>
  <c r="WWG54" i="3" s="1"/>
  <c r="WWH54" i="3"/>
  <c r="WVI54" i="3"/>
  <c r="WVJ54" i="3" s="1"/>
  <c r="WVK54" i="3" s="1"/>
  <c r="WVL54" i="3" s="1"/>
  <c r="WVM54" i="3" s="1"/>
  <c r="WVN54" i="3" s="1"/>
  <c r="WVO54" i="3" s="1"/>
  <c r="WVP54" i="3" s="1"/>
  <c r="WVQ54" i="3" s="1"/>
  <c r="WVR54" i="3"/>
  <c r="WUS54" i="3"/>
  <c r="WUT54" i="3" s="1"/>
  <c r="WUU54" i="3" s="1"/>
  <c r="WUV54" i="3" s="1"/>
  <c r="WUW54" i="3" s="1"/>
  <c r="WUX54" i="3" s="1"/>
  <c r="WUY54" i="3" s="1"/>
  <c r="WUZ54" i="3" s="1"/>
  <c r="WVA54" i="3" s="1"/>
  <c r="WVB54" i="3"/>
  <c r="WUC54" i="3"/>
  <c r="WUD54" i="3" s="1"/>
  <c r="WUE54" i="3" s="1"/>
  <c r="WUF54" i="3" s="1"/>
  <c r="WUG54" i="3" s="1"/>
  <c r="WUH54" i="3" s="1"/>
  <c r="WUI54" i="3" s="1"/>
  <c r="WUJ54" i="3" s="1"/>
  <c r="WUK54" i="3" s="1"/>
  <c r="WUL54" i="3"/>
  <c r="WTM54" i="3"/>
  <c r="WTN54" i="3" s="1"/>
  <c r="WTO54" i="3" s="1"/>
  <c r="WTP54" i="3" s="1"/>
  <c r="WTQ54" i="3" s="1"/>
  <c r="WTR54" i="3" s="1"/>
  <c r="WTS54" i="3" s="1"/>
  <c r="WTT54" i="3" s="1"/>
  <c r="WTU54" i="3" s="1"/>
  <c r="WTV54" i="3"/>
  <c r="WSW54" i="3"/>
  <c r="WSX54" i="3" s="1"/>
  <c r="WSY54" i="3" s="1"/>
  <c r="WSZ54" i="3" s="1"/>
  <c r="WTA54" i="3" s="1"/>
  <c r="WTB54" i="3" s="1"/>
  <c r="WTC54" i="3" s="1"/>
  <c r="WTD54" i="3" s="1"/>
  <c r="WTE54" i="3" s="1"/>
  <c r="WTF54" i="3"/>
  <c r="WSG54" i="3"/>
  <c r="WSH54" i="3" s="1"/>
  <c r="WSI54" i="3" s="1"/>
  <c r="WSJ54" i="3" s="1"/>
  <c r="WSK54" i="3" s="1"/>
  <c r="WSL54" i="3" s="1"/>
  <c r="WSM54" i="3" s="1"/>
  <c r="WSN54" i="3" s="1"/>
  <c r="WSO54" i="3" s="1"/>
  <c r="WSP54" i="3"/>
  <c r="WRQ54" i="3"/>
  <c r="WRR54" i="3" s="1"/>
  <c r="WRS54" i="3" s="1"/>
  <c r="WRT54" i="3" s="1"/>
  <c r="WRU54" i="3" s="1"/>
  <c r="WRV54" i="3" s="1"/>
  <c r="WRW54" i="3" s="1"/>
  <c r="WRX54" i="3" s="1"/>
  <c r="WRY54" i="3" s="1"/>
  <c r="WRZ54" i="3"/>
  <c r="WRA54" i="3"/>
  <c r="WRB54" i="3" s="1"/>
  <c r="WRC54" i="3" s="1"/>
  <c r="WRD54" i="3" s="1"/>
  <c r="WRE54" i="3" s="1"/>
  <c r="WRF54" i="3" s="1"/>
  <c r="WRG54" i="3" s="1"/>
  <c r="WRH54" i="3" s="1"/>
  <c r="WRI54" i="3" s="1"/>
  <c r="WRJ54" i="3"/>
  <c r="WQK54" i="3"/>
  <c r="WQL54" i="3" s="1"/>
  <c r="WQM54" i="3" s="1"/>
  <c r="WQN54" i="3" s="1"/>
  <c r="WQO54" i="3" s="1"/>
  <c r="WQP54" i="3" s="1"/>
  <c r="WQQ54" i="3" s="1"/>
  <c r="WQR54" i="3" s="1"/>
  <c r="WQS54" i="3" s="1"/>
  <c r="WQT54" i="3"/>
  <c r="WPU54" i="3"/>
  <c r="WPV54" i="3" s="1"/>
  <c r="WPW54" i="3" s="1"/>
  <c r="WPX54" i="3" s="1"/>
  <c r="WPY54" i="3" s="1"/>
  <c r="WPZ54" i="3" s="1"/>
  <c r="WQA54" i="3" s="1"/>
  <c r="WQB54" i="3" s="1"/>
  <c r="WQC54" i="3" s="1"/>
  <c r="WQD54" i="3"/>
  <c r="WPE54" i="3"/>
  <c r="WPF54" i="3" s="1"/>
  <c r="WPG54" i="3" s="1"/>
  <c r="WPH54" i="3" s="1"/>
  <c r="WPI54" i="3" s="1"/>
  <c r="WPJ54" i="3" s="1"/>
  <c r="WPK54" i="3" s="1"/>
  <c r="WPL54" i="3" s="1"/>
  <c r="WPM54" i="3" s="1"/>
  <c r="WPN54" i="3"/>
  <c r="WOO54" i="3"/>
  <c r="WOP54" i="3" s="1"/>
  <c r="WOQ54" i="3" s="1"/>
  <c r="WOR54" i="3" s="1"/>
  <c r="WOS54" i="3" s="1"/>
  <c r="WOT54" i="3" s="1"/>
  <c r="WOU54" i="3" s="1"/>
  <c r="WOV54" i="3" s="1"/>
  <c r="WOW54" i="3" s="1"/>
  <c r="WOX54" i="3"/>
  <c r="WNY54" i="3"/>
  <c r="WNZ54" i="3" s="1"/>
  <c r="WOA54" i="3" s="1"/>
  <c r="WOB54" i="3" s="1"/>
  <c r="WOC54" i="3" s="1"/>
  <c r="WOD54" i="3" s="1"/>
  <c r="WOE54" i="3" s="1"/>
  <c r="WOF54" i="3" s="1"/>
  <c r="WOG54" i="3" s="1"/>
  <c r="WOH54" i="3"/>
  <c r="WNI54" i="3"/>
  <c r="WNJ54" i="3" s="1"/>
  <c r="WNK54" i="3" s="1"/>
  <c r="WNL54" i="3" s="1"/>
  <c r="WNM54" i="3" s="1"/>
  <c r="WNN54" i="3" s="1"/>
  <c r="WNO54" i="3" s="1"/>
  <c r="WNP54" i="3" s="1"/>
  <c r="WNQ54" i="3" s="1"/>
  <c r="WNR54" i="3"/>
  <c r="WMS54" i="3"/>
  <c r="WMT54" i="3" s="1"/>
  <c r="WMU54" i="3" s="1"/>
  <c r="WMV54" i="3" s="1"/>
  <c r="WMW54" i="3" s="1"/>
  <c r="WMX54" i="3" s="1"/>
  <c r="WMY54" i="3" s="1"/>
  <c r="WMZ54" i="3" s="1"/>
  <c r="WNA54" i="3" s="1"/>
  <c r="WNB54" i="3"/>
  <c r="WMC54" i="3"/>
  <c r="WMD54" i="3" s="1"/>
  <c r="WME54" i="3" s="1"/>
  <c r="WMF54" i="3" s="1"/>
  <c r="WMG54" i="3" s="1"/>
  <c r="WMH54" i="3" s="1"/>
  <c r="WMI54" i="3" s="1"/>
  <c r="WMJ54" i="3" s="1"/>
  <c r="WMK54" i="3" s="1"/>
  <c r="WML54" i="3"/>
  <c r="WLM54" i="3"/>
  <c r="WLN54" i="3" s="1"/>
  <c r="WLO54" i="3" s="1"/>
  <c r="WLP54" i="3" s="1"/>
  <c r="WLQ54" i="3" s="1"/>
  <c r="WLR54" i="3" s="1"/>
  <c r="WLS54" i="3" s="1"/>
  <c r="WLT54" i="3" s="1"/>
  <c r="WLU54" i="3" s="1"/>
  <c r="WLV54" i="3"/>
  <c r="WKW54" i="3"/>
  <c r="WKX54" i="3" s="1"/>
  <c r="WKY54" i="3" s="1"/>
  <c r="WKZ54" i="3" s="1"/>
  <c r="WLA54" i="3" s="1"/>
  <c r="WLB54" i="3" s="1"/>
  <c r="WLC54" i="3" s="1"/>
  <c r="WLD54" i="3" s="1"/>
  <c r="WLE54" i="3" s="1"/>
  <c r="WLF54" i="3"/>
  <c r="WKG54" i="3"/>
  <c r="WKH54" i="3" s="1"/>
  <c r="WKI54" i="3" s="1"/>
  <c r="WKJ54" i="3" s="1"/>
  <c r="WKK54" i="3" s="1"/>
  <c r="WKL54" i="3" s="1"/>
  <c r="WKM54" i="3" s="1"/>
  <c r="WKN54" i="3" s="1"/>
  <c r="WKO54" i="3" s="1"/>
  <c r="WKP54" i="3"/>
  <c r="WJQ54" i="3"/>
  <c r="WJR54" i="3" s="1"/>
  <c r="WJS54" i="3" s="1"/>
  <c r="WJT54" i="3" s="1"/>
  <c r="WJU54" i="3" s="1"/>
  <c r="WJV54" i="3" s="1"/>
  <c r="WJW54" i="3" s="1"/>
  <c r="WJX54" i="3" s="1"/>
  <c r="WJY54" i="3" s="1"/>
  <c r="WJZ54" i="3"/>
  <c r="WJA54" i="3"/>
  <c r="WJB54" i="3" s="1"/>
  <c r="WJC54" i="3" s="1"/>
  <c r="WJD54" i="3" s="1"/>
  <c r="WJE54" i="3" s="1"/>
  <c r="WJF54" i="3" s="1"/>
  <c r="WJG54" i="3" s="1"/>
  <c r="WJH54" i="3" s="1"/>
  <c r="WJI54" i="3" s="1"/>
  <c r="WJJ54" i="3"/>
  <c r="WIK54" i="3"/>
  <c r="WIL54" i="3" s="1"/>
  <c r="WIM54" i="3" s="1"/>
  <c r="WIN54" i="3" s="1"/>
  <c r="WIO54" i="3" s="1"/>
  <c r="WIP54" i="3" s="1"/>
  <c r="WIQ54" i="3" s="1"/>
  <c r="WIR54" i="3" s="1"/>
  <c r="WIS54" i="3" s="1"/>
  <c r="WIT54" i="3"/>
  <c r="WHU54" i="3"/>
  <c r="WHV54" i="3" s="1"/>
  <c r="WHW54" i="3" s="1"/>
  <c r="WHX54" i="3" s="1"/>
  <c r="WHY54" i="3" s="1"/>
  <c r="WHZ54" i="3" s="1"/>
  <c r="WIA54" i="3" s="1"/>
  <c r="WIB54" i="3" s="1"/>
  <c r="WIC54" i="3" s="1"/>
  <c r="WID54" i="3"/>
  <c r="WHE54" i="3"/>
  <c r="WHF54" i="3" s="1"/>
  <c r="WHG54" i="3" s="1"/>
  <c r="WHH54" i="3" s="1"/>
  <c r="WHI54" i="3" s="1"/>
  <c r="WHJ54" i="3" s="1"/>
  <c r="WHK54" i="3" s="1"/>
  <c r="WHL54" i="3" s="1"/>
  <c r="WHM54" i="3" s="1"/>
  <c r="WHN54" i="3"/>
  <c r="WGO54" i="3"/>
  <c r="WGP54" i="3" s="1"/>
  <c r="WGQ54" i="3" s="1"/>
  <c r="WGR54" i="3" s="1"/>
  <c r="WGS54" i="3" s="1"/>
  <c r="WGT54" i="3" s="1"/>
  <c r="WGU54" i="3" s="1"/>
  <c r="WGV54" i="3" s="1"/>
  <c r="WGW54" i="3" s="1"/>
  <c r="WGX54" i="3"/>
  <c r="WFY54" i="3"/>
  <c r="WFZ54" i="3" s="1"/>
  <c r="WGA54" i="3" s="1"/>
  <c r="WGB54" i="3" s="1"/>
  <c r="WGC54" i="3" s="1"/>
  <c r="WGD54" i="3" s="1"/>
  <c r="WGE54" i="3" s="1"/>
  <c r="WGF54" i="3" s="1"/>
  <c r="WGG54" i="3" s="1"/>
  <c r="WGH54" i="3"/>
  <c r="WFI54" i="3"/>
  <c r="WFJ54" i="3" s="1"/>
  <c r="WFK54" i="3" s="1"/>
  <c r="WFL54" i="3" s="1"/>
  <c r="WFM54" i="3" s="1"/>
  <c r="WFN54" i="3" s="1"/>
  <c r="WFO54" i="3" s="1"/>
  <c r="WFP54" i="3" s="1"/>
  <c r="WFQ54" i="3" s="1"/>
  <c r="WFR54" i="3"/>
  <c r="WES54" i="3"/>
  <c r="WET54" i="3" s="1"/>
  <c r="WEU54" i="3" s="1"/>
  <c r="WEV54" i="3" s="1"/>
  <c r="WEW54" i="3" s="1"/>
  <c r="WEX54" i="3" s="1"/>
  <c r="WEY54" i="3" s="1"/>
  <c r="WEZ54" i="3" s="1"/>
  <c r="WFA54" i="3" s="1"/>
  <c r="WFB54" i="3"/>
  <c r="WEC54" i="3"/>
  <c r="WED54" i="3" s="1"/>
  <c r="WEE54" i="3" s="1"/>
  <c r="WEF54" i="3" s="1"/>
  <c r="WEG54" i="3" s="1"/>
  <c r="WEH54" i="3" s="1"/>
  <c r="WEI54" i="3" s="1"/>
  <c r="WEJ54" i="3" s="1"/>
  <c r="WEK54" i="3" s="1"/>
  <c r="WEL54" i="3"/>
  <c r="WDM54" i="3"/>
  <c r="WDN54" i="3" s="1"/>
  <c r="WDO54" i="3" s="1"/>
  <c r="WDP54" i="3" s="1"/>
  <c r="WDQ54" i="3" s="1"/>
  <c r="WDR54" i="3" s="1"/>
  <c r="WDS54" i="3" s="1"/>
  <c r="WDT54" i="3" s="1"/>
  <c r="WDU54" i="3" s="1"/>
  <c r="WDV54" i="3"/>
  <c r="WCW54" i="3"/>
  <c r="WCX54" i="3" s="1"/>
  <c r="WCY54" i="3" s="1"/>
  <c r="WCZ54" i="3" s="1"/>
  <c r="WDA54" i="3" s="1"/>
  <c r="WDB54" i="3" s="1"/>
  <c r="WDC54" i="3" s="1"/>
  <c r="WDD54" i="3" s="1"/>
  <c r="WDE54" i="3" s="1"/>
  <c r="WDF54" i="3"/>
  <c r="WCG54" i="3"/>
  <c r="WCH54" i="3" s="1"/>
  <c r="WCI54" i="3" s="1"/>
  <c r="WCJ54" i="3" s="1"/>
  <c r="WCK54" i="3" s="1"/>
  <c r="WCL54" i="3" s="1"/>
  <c r="WCM54" i="3" s="1"/>
  <c r="WCN54" i="3" s="1"/>
  <c r="WCO54" i="3" s="1"/>
  <c r="WCP54" i="3"/>
  <c r="WBQ54" i="3"/>
  <c r="WBR54" i="3" s="1"/>
  <c r="WBS54" i="3" s="1"/>
  <c r="WBT54" i="3" s="1"/>
  <c r="WBU54" i="3" s="1"/>
  <c r="WBV54" i="3" s="1"/>
  <c r="WBW54" i="3" s="1"/>
  <c r="WBX54" i="3" s="1"/>
  <c r="WBY54" i="3" s="1"/>
  <c r="WBZ54" i="3"/>
  <c r="WBA54" i="3"/>
  <c r="WBB54" i="3" s="1"/>
  <c r="WBC54" i="3" s="1"/>
  <c r="WBD54" i="3" s="1"/>
  <c r="WBE54" i="3" s="1"/>
  <c r="WBF54" i="3" s="1"/>
  <c r="WBG54" i="3" s="1"/>
  <c r="WBH54" i="3" s="1"/>
  <c r="WBI54" i="3" s="1"/>
  <c r="WBJ54" i="3"/>
  <c r="WAK54" i="3"/>
  <c r="WAL54" i="3" s="1"/>
  <c r="WAM54" i="3" s="1"/>
  <c r="WAN54" i="3" s="1"/>
  <c r="WAO54" i="3" s="1"/>
  <c r="WAP54" i="3" s="1"/>
  <c r="WAQ54" i="3" s="1"/>
  <c r="WAR54" i="3" s="1"/>
  <c r="WAS54" i="3" s="1"/>
  <c r="WAT54" i="3"/>
  <c r="VZU54" i="3"/>
  <c r="VZV54" i="3" s="1"/>
  <c r="VZW54" i="3" s="1"/>
  <c r="VZX54" i="3" s="1"/>
  <c r="VZY54" i="3" s="1"/>
  <c r="VZZ54" i="3" s="1"/>
  <c r="WAA54" i="3" s="1"/>
  <c r="WAB54" i="3" s="1"/>
  <c r="WAC54" i="3" s="1"/>
  <c r="WAD54" i="3"/>
  <c r="VZE54" i="3"/>
  <c r="VZF54" i="3" s="1"/>
  <c r="VZG54" i="3" s="1"/>
  <c r="VZH54" i="3" s="1"/>
  <c r="VZI54" i="3" s="1"/>
  <c r="VZJ54" i="3" s="1"/>
  <c r="VZK54" i="3" s="1"/>
  <c r="VZL54" i="3" s="1"/>
  <c r="VZM54" i="3" s="1"/>
  <c r="VZN54" i="3"/>
  <c r="VYO54" i="3"/>
  <c r="VYP54" i="3" s="1"/>
  <c r="VYQ54" i="3" s="1"/>
  <c r="VYR54" i="3" s="1"/>
  <c r="VYS54" i="3" s="1"/>
  <c r="VYT54" i="3" s="1"/>
  <c r="VYU54" i="3" s="1"/>
  <c r="VYV54" i="3" s="1"/>
  <c r="VYW54" i="3" s="1"/>
  <c r="VYX54" i="3"/>
  <c r="VXY54" i="3"/>
  <c r="VXZ54" i="3" s="1"/>
  <c r="VYA54" i="3" s="1"/>
  <c r="VYB54" i="3" s="1"/>
  <c r="VYC54" i="3" s="1"/>
  <c r="VYD54" i="3" s="1"/>
  <c r="VYE54" i="3" s="1"/>
  <c r="VYF54" i="3" s="1"/>
  <c r="VYG54" i="3" s="1"/>
  <c r="VYH54" i="3"/>
  <c r="VXI54" i="3"/>
  <c r="VXJ54" i="3" s="1"/>
  <c r="VXK54" i="3" s="1"/>
  <c r="VXL54" i="3" s="1"/>
  <c r="VXM54" i="3" s="1"/>
  <c r="VXN54" i="3" s="1"/>
  <c r="VXO54" i="3" s="1"/>
  <c r="VXP54" i="3" s="1"/>
  <c r="VXQ54" i="3" s="1"/>
  <c r="VXR54" i="3"/>
  <c r="VWS54" i="3"/>
  <c r="VWT54" i="3" s="1"/>
  <c r="VWU54" i="3" s="1"/>
  <c r="VWV54" i="3" s="1"/>
  <c r="VWW54" i="3" s="1"/>
  <c r="VWX54" i="3" s="1"/>
  <c r="VWY54" i="3" s="1"/>
  <c r="VWZ54" i="3" s="1"/>
  <c r="VXA54" i="3" s="1"/>
  <c r="VXB54" i="3"/>
  <c r="VWC54" i="3"/>
  <c r="VWD54" i="3" s="1"/>
  <c r="VWE54" i="3" s="1"/>
  <c r="VWF54" i="3" s="1"/>
  <c r="VWG54" i="3" s="1"/>
  <c r="VWH54" i="3" s="1"/>
  <c r="VWI54" i="3" s="1"/>
  <c r="VWJ54" i="3" s="1"/>
  <c r="VWK54" i="3" s="1"/>
  <c r="VWL54" i="3"/>
  <c r="VVM54" i="3"/>
  <c r="VVN54" i="3" s="1"/>
  <c r="VVO54" i="3" s="1"/>
  <c r="VVP54" i="3" s="1"/>
  <c r="VVQ54" i="3" s="1"/>
  <c r="VVR54" i="3" s="1"/>
  <c r="VVS54" i="3" s="1"/>
  <c r="VVT54" i="3" s="1"/>
  <c r="VVU54" i="3" s="1"/>
  <c r="VVV54" i="3"/>
  <c r="VUW54" i="3"/>
  <c r="VUX54" i="3" s="1"/>
  <c r="VUY54" i="3" s="1"/>
  <c r="VUZ54" i="3" s="1"/>
  <c r="VVA54" i="3" s="1"/>
  <c r="VVB54" i="3" s="1"/>
  <c r="VVC54" i="3" s="1"/>
  <c r="VVD54" i="3" s="1"/>
  <c r="VVE54" i="3" s="1"/>
  <c r="VVF54" i="3"/>
  <c r="VUG54" i="3"/>
  <c r="VUH54" i="3" s="1"/>
  <c r="VUI54" i="3" s="1"/>
  <c r="VUJ54" i="3" s="1"/>
  <c r="VUK54" i="3" s="1"/>
  <c r="VUL54" i="3" s="1"/>
  <c r="VUM54" i="3" s="1"/>
  <c r="VUN54" i="3" s="1"/>
  <c r="VUO54" i="3" s="1"/>
  <c r="VUP54" i="3"/>
  <c r="VTQ54" i="3"/>
  <c r="VTR54" i="3" s="1"/>
  <c r="VTS54" i="3" s="1"/>
  <c r="VTT54" i="3" s="1"/>
  <c r="VTU54" i="3" s="1"/>
  <c r="VTV54" i="3" s="1"/>
  <c r="VTW54" i="3" s="1"/>
  <c r="VTX54" i="3" s="1"/>
  <c r="VTY54" i="3" s="1"/>
  <c r="VTZ54" i="3"/>
  <c r="VTA54" i="3"/>
  <c r="VTB54" i="3" s="1"/>
  <c r="VTC54" i="3" s="1"/>
  <c r="VTD54" i="3" s="1"/>
  <c r="VTE54" i="3" s="1"/>
  <c r="VTF54" i="3" s="1"/>
  <c r="VTG54" i="3" s="1"/>
  <c r="VTH54" i="3" s="1"/>
  <c r="VTI54" i="3" s="1"/>
  <c r="VTJ54" i="3"/>
  <c r="VSK54" i="3"/>
  <c r="VSL54" i="3" s="1"/>
  <c r="VSM54" i="3" s="1"/>
  <c r="VSN54" i="3" s="1"/>
  <c r="VSO54" i="3" s="1"/>
  <c r="VSP54" i="3" s="1"/>
  <c r="VSQ54" i="3" s="1"/>
  <c r="VSR54" i="3" s="1"/>
  <c r="VSS54" i="3" s="1"/>
  <c r="VST54" i="3"/>
  <c r="VRU54" i="3"/>
  <c r="VRV54" i="3" s="1"/>
  <c r="VRW54" i="3" s="1"/>
  <c r="VRX54" i="3" s="1"/>
  <c r="VRY54" i="3" s="1"/>
  <c r="VRZ54" i="3" s="1"/>
  <c r="VSA54" i="3" s="1"/>
  <c r="VSB54" i="3" s="1"/>
  <c r="VSC54" i="3" s="1"/>
  <c r="VSD54" i="3"/>
  <c r="VRE54" i="3"/>
  <c r="VRF54" i="3" s="1"/>
  <c r="VRG54" i="3" s="1"/>
  <c r="VRH54" i="3" s="1"/>
  <c r="VRI54" i="3" s="1"/>
  <c r="VRJ54" i="3" s="1"/>
  <c r="VRK54" i="3" s="1"/>
  <c r="VRL54" i="3" s="1"/>
  <c r="VRM54" i="3" s="1"/>
  <c r="VRN54" i="3"/>
  <c r="VQO54" i="3"/>
  <c r="VQP54" i="3" s="1"/>
  <c r="VQQ54" i="3" s="1"/>
  <c r="VQR54" i="3" s="1"/>
  <c r="VQS54" i="3" s="1"/>
  <c r="VQT54" i="3" s="1"/>
  <c r="VQU54" i="3" s="1"/>
  <c r="VQV54" i="3" s="1"/>
  <c r="VQW54" i="3" s="1"/>
  <c r="VQX54" i="3"/>
  <c r="VPY54" i="3"/>
  <c r="VPZ54" i="3" s="1"/>
  <c r="VQA54" i="3" s="1"/>
  <c r="VQB54" i="3" s="1"/>
  <c r="VQC54" i="3" s="1"/>
  <c r="VQD54" i="3" s="1"/>
  <c r="VQE54" i="3" s="1"/>
  <c r="VQF54" i="3" s="1"/>
  <c r="VQG54" i="3" s="1"/>
  <c r="VQH54" i="3"/>
  <c r="VPI54" i="3"/>
  <c r="VPJ54" i="3" s="1"/>
  <c r="VPK54" i="3" s="1"/>
  <c r="VPL54" i="3" s="1"/>
  <c r="VPM54" i="3" s="1"/>
  <c r="VPN54" i="3" s="1"/>
  <c r="VPO54" i="3" s="1"/>
  <c r="VPP54" i="3" s="1"/>
  <c r="VPQ54" i="3" s="1"/>
  <c r="VPR54" i="3"/>
  <c r="VOS54" i="3"/>
  <c r="VOT54" i="3" s="1"/>
  <c r="VOU54" i="3" s="1"/>
  <c r="VOV54" i="3" s="1"/>
  <c r="VOW54" i="3" s="1"/>
  <c r="VOX54" i="3" s="1"/>
  <c r="VOY54" i="3" s="1"/>
  <c r="VOZ54" i="3" s="1"/>
  <c r="VPA54" i="3" s="1"/>
  <c r="VPB54" i="3"/>
  <c r="VOC54" i="3"/>
  <c r="VOD54" i="3" s="1"/>
  <c r="VOE54" i="3" s="1"/>
  <c r="VOF54" i="3" s="1"/>
  <c r="VOG54" i="3" s="1"/>
  <c r="VOH54" i="3" s="1"/>
  <c r="VOI54" i="3" s="1"/>
  <c r="VOJ54" i="3" s="1"/>
  <c r="VOK54" i="3" s="1"/>
  <c r="VOL54" i="3"/>
  <c r="VNM54" i="3"/>
  <c r="VNN54" i="3" s="1"/>
  <c r="VNO54" i="3" s="1"/>
  <c r="VNP54" i="3" s="1"/>
  <c r="VNQ54" i="3" s="1"/>
  <c r="VNR54" i="3" s="1"/>
  <c r="VNS54" i="3" s="1"/>
  <c r="VNT54" i="3" s="1"/>
  <c r="VNU54" i="3" s="1"/>
  <c r="VNV54" i="3"/>
  <c r="VMW54" i="3"/>
  <c r="VMX54" i="3" s="1"/>
  <c r="VMY54" i="3" s="1"/>
  <c r="VMZ54" i="3" s="1"/>
  <c r="VNA54" i="3" s="1"/>
  <c r="VNB54" i="3" s="1"/>
  <c r="VNC54" i="3" s="1"/>
  <c r="VND54" i="3" s="1"/>
  <c r="VNE54" i="3" s="1"/>
  <c r="VNF54" i="3"/>
  <c r="VMG54" i="3"/>
  <c r="VMH54" i="3" s="1"/>
  <c r="VMI54" i="3" s="1"/>
  <c r="VMJ54" i="3" s="1"/>
  <c r="VMK54" i="3" s="1"/>
  <c r="VML54" i="3" s="1"/>
  <c r="VMM54" i="3" s="1"/>
  <c r="VMN54" i="3" s="1"/>
  <c r="VMO54" i="3" s="1"/>
  <c r="VMP54" i="3"/>
  <c r="VLQ54" i="3"/>
  <c r="VLR54" i="3" s="1"/>
  <c r="VLS54" i="3" s="1"/>
  <c r="VLT54" i="3" s="1"/>
  <c r="VLU54" i="3" s="1"/>
  <c r="VLV54" i="3" s="1"/>
  <c r="VLW54" i="3" s="1"/>
  <c r="VLX54" i="3" s="1"/>
  <c r="VLY54" i="3" s="1"/>
  <c r="VLZ54" i="3"/>
  <c r="VLA54" i="3"/>
  <c r="VLB54" i="3" s="1"/>
  <c r="VLC54" i="3" s="1"/>
  <c r="VLD54" i="3" s="1"/>
  <c r="VLE54" i="3" s="1"/>
  <c r="VLF54" i="3" s="1"/>
  <c r="VLG54" i="3" s="1"/>
  <c r="VLH54" i="3" s="1"/>
  <c r="VLI54" i="3" s="1"/>
  <c r="VLJ54" i="3"/>
  <c r="VKK54" i="3"/>
  <c r="VKL54" i="3" s="1"/>
  <c r="VKM54" i="3" s="1"/>
  <c r="VKN54" i="3" s="1"/>
  <c r="VKO54" i="3" s="1"/>
  <c r="VKP54" i="3" s="1"/>
  <c r="VKQ54" i="3" s="1"/>
  <c r="VKR54" i="3" s="1"/>
  <c r="VKS54" i="3" s="1"/>
  <c r="VKT54" i="3"/>
  <c r="VJU54" i="3"/>
  <c r="VJV54" i="3" s="1"/>
  <c r="VJW54" i="3" s="1"/>
  <c r="VJX54" i="3" s="1"/>
  <c r="VJY54" i="3" s="1"/>
  <c r="VJZ54" i="3" s="1"/>
  <c r="VKA54" i="3" s="1"/>
  <c r="VKB54" i="3" s="1"/>
  <c r="VKC54" i="3" s="1"/>
  <c r="VKD54" i="3"/>
  <c r="VJE54" i="3"/>
  <c r="VJF54" i="3" s="1"/>
  <c r="VJG54" i="3" s="1"/>
  <c r="VJH54" i="3" s="1"/>
  <c r="VJI54" i="3" s="1"/>
  <c r="VJJ54" i="3" s="1"/>
  <c r="VJK54" i="3" s="1"/>
  <c r="VJL54" i="3" s="1"/>
  <c r="VJM54" i="3" s="1"/>
  <c r="VJN54" i="3"/>
  <c r="VIO54" i="3"/>
  <c r="VIP54" i="3" s="1"/>
  <c r="VIQ54" i="3" s="1"/>
  <c r="VIR54" i="3" s="1"/>
  <c r="VIS54" i="3" s="1"/>
  <c r="VIT54" i="3" s="1"/>
  <c r="VIU54" i="3" s="1"/>
  <c r="VIV54" i="3" s="1"/>
  <c r="VIW54" i="3" s="1"/>
  <c r="VIX54" i="3"/>
  <c r="VHY54" i="3"/>
  <c r="VHZ54" i="3" s="1"/>
  <c r="VIA54" i="3" s="1"/>
  <c r="VIB54" i="3" s="1"/>
  <c r="VIC54" i="3" s="1"/>
  <c r="VID54" i="3" s="1"/>
  <c r="VIE54" i="3" s="1"/>
  <c r="VIF54" i="3" s="1"/>
  <c r="VIG54" i="3" s="1"/>
  <c r="VIH54" i="3"/>
  <c r="VHI54" i="3"/>
  <c r="VHJ54" i="3" s="1"/>
  <c r="VHK54" i="3" s="1"/>
  <c r="VHL54" i="3" s="1"/>
  <c r="VHM54" i="3" s="1"/>
  <c r="VHN54" i="3" s="1"/>
  <c r="VHO54" i="3" s="1"/>
  <c r="VHP54" i="3" s="1"/>
  <c r="VHQ54" i="3" s="1"/>
  <c r="VHR54" i="3"/>
  <c r="VGS54" i="3"/>
  <c r="VGT54" i="3" s="1"/>
  <c r="VGU54" i="3" s="1"/>
  <c r="VGV54" i="3" s="1"/>
  <c r="VGW54" i="3" s="1"/>
  <c r="VGX54" i="3" s="1"/>
  <c r="VGY54" i="3" s="1"/>
  <c r="VGZ54" i="3" s="1"/>
  <c r="VHA54" i="3" s="1"/>
  <c r="VHB54" i="3"/>
  <c r="VGC54" i="3"/>
  <c r="VGD54" i="3" s="1"/>
  <c r="VGE54" i="3" s="1"/>
  <c r="VGF54" i="3" s="1"/>
  <c r="VGG54" i="3" s="1"/>
  <c r="VGH54" i="3" s="1"/>
  <c r="VGI54" i="3" s="1"/>
  <c r="VGJ54" i="3" s="1"/>
  <c r="VGK54" i="3" s="1"/>
  <c r="VGL54" i="3"/>
  <c r="VFM54" i="3"/>
  <c r="VFN54" i="3" s="1"/>
  <c r="VFO54" i="3" s="1"/>
  <c r="VFP54" i="3" s="1"/>
  <c r="VFQ54" i="3" s="1"/>
  <c r="VFR54" i="3" s="1"/>
  <c r="VFS54" i="3" s="1"/>
  <c r="VFT54" i="3" s="1"/>
  <c r="VFU54" i="3" s="1"/>
  <c r="VFV54" i="3"/>
  <c r="VEW54" i="3"/>
  <c r="VEX54" i="3" s="1"/>
  <c r="VEY54" i="3" s="1"/>
  <c r="VEZ54" i="3" s="1"/>
  <c r="VFA54" i="3" s="1"/>
  <c r="VFB54" i="3" s="1"/>
  <c r="VFC54" i="3" s="1"/>
  <c r="VFD54" i="3" s="1"/>
  <c r="VFE54" i="3" s="1"/>
  <c r="VFF54" i="3"/>
  <c r="VEG54" i="3"/>
  <c r="VEH54" i="3" s="1"/>
  <c r="VEI54" i="3" s="1"/>
  <c r="VEJ54" i="3" s="1"/>
  <c r="VEK54" i="3" s="1"/>
  <c r="VEL54" i="3" s="1"/>
  <c r="VEM54" i="3" s="1"/>
  <c r="VEN54" i="3" s="1"/>
  <c r="VEO54" i="3" s="1"/>
  <c r="VEP54" i="3"/>
  <c r="VDQ54" i="3"/>
  <c r="VDR54" i="3" s="1"/>
  <c r="VDS54" i="3" s="1"/>
  <c r="VDT54" i="3" s="1"/>
  <c r="VDU54" i="3" s="1"/>
  <c r="VDV54" i="3" s="1"/>
  <c r="VDW54" i="3" s="1"/>
  <c r="VDX54" i="3" s="1"/>
  <c r="VDY54" i="3" s="1"/>
  <c r="VDZ54" i="3"/>
  <c r="VDA54" i="3"/>
  <c r="VDB54" i="3" s="1"/>
  <c r="VDC54" i="3" s="1"/>
  <c r="VDD54" i="3" s="1"/>
  <c r="VDE54" i="3" s="1"/>
  <c r="VDF54" i="3" s="1"/>
  <c r="VDG54" i="3" s="1"/>
  <c r="VDH54" i="3" s="1"/>
  <c r="VDI54" i="3" s="1"/>
  <c r="VDJ54" i="3"/>
  <c r="VCK54" i="3"/>
  <c r="VCL54" i="3" s="1"/>
  <c r="VCM54" i="3" s="1"/>
  <c r="VCN54" i="3" s="1"/>
  <c r="VCO54" i="3" s="1"/>
  <c r="VCP54" i="3" s="1"/>
  <c r="VCQ54" i="3" s="1"/>
  <c r="VCR54" i="3" s="1"/>
  <c r="VCS54" i="3" s="1"/>
  <c r="VCT54" i="3"/>
  <c r="VBU54" i="3"/>
  <c r="VBV54" i="3" s="1"/>
  <c r="VBW54" i="3" s="1"/>
  <c r="VBX54" i="3" s="1"/>
  <c r="VBY54" i="3" s="1"/>
  <c r="VBZ54" i="3" s="1"/>
  <c r="VCA54" i="3" s="1"/>
  <c r="VCB54" i="3" s="1"/>
  <c r="VCC54" i="3" s="1"/>
  <c r="VCD54" i="3"/>
  <c r="VBE54" i="3"/>
  <c r="VBF54" i="3" s="1"/>
  <c r="VBG54" i="3" s="1"/>
  <c r="VBH54" i="3" s="1"/>
  <c r="VBI54" i="3" s="1"/>
  <c r="VBJ54" i="3" s="1"/>
  <c r="VBK54" i="3" s="1"/>
  <c r="VBL54" i="3" s="1"/>
  <c r="VBM54" i="3" s="1"/>
  <c r="VBN54" i="3"/>
  <c r="VAO54" i="3"/>
  <c r="VAP54" i="3" s="1"/>
  <c r="VAQ54" i="3" s="1"/>
  <c r="VAR54" i="3" s="1"/>
  <c r="VAS54" i="3" s="1"/>
  <c r="VAT54" i="3" s="1"/>
  <c r="VAU54" i="3" s="1"/>
  <c r="VAV54" i="3" s="1"/>
  <c r="VAW54" i="3" s="1"/>
  <c r="VAX54" i="3"/>
  <c r="UZY54" i="3"/>
  <c r="UZZ54" i="3" s="1"/>
  <c r="VAA54" i="3" s="1"/>
  <c r="VAB54" i="3" s="1"/>
  <c r="VAC54" i="3" s="1"/>
  <c r="VAD54" i="3" s="1"/>
  <c r="VAE54" i="3" s="1"/>
  <c r="VAF54" i="3" s="1"/>
  <c r="VAG54" i="3" s="1"/>
  <c r="VAH54" i="3"/>
  <c r="UZI54" i="3"/>
  <c r="UZJ54" i="3" s="1"/>
  <c r="UZK54" i="3" s="1"/>
  <c r="UZL54" i="3" s="1"/>
  <c r="UZM54" i="3" s="1"/>
  <c r="UZN54" i="3" s="1"/>
  <c r="UZO54" i="3" s="1"/>
  <c r="UZP54" i="3" s="1"/>
  <c r="UZQ54" i="3" s="1"/>
  <c r="UZR54" i="3"/>
  <c r="UYS54" i="3"/>
  <c r="UYT54" i="3" s="1"/>
  <c r="UYU54" i="3" s="1"/>
  <c r="UYV54" i="3" s="1"/>
  <c r="UYW54" i="3" s="1"/>
  <c r="UYX54" i="3" s="1"/>
  <c r="UYY54" i="3" s="1"/>
  <c r="UYZ54" i="3" s="1"/>
  <c r="UZA54" i="3" s="1"/>
  <c r="UZB54" i="3"/>
  <c r="UYC54" i="3"/>
  <c r="UYD54" i="3" s="1"/>
  <c r="UYE54" i="3" s="1"/>
  <c r="UYF54" i="3" s="1"/>
  <c r="UYG54" i="3" s="1"/>
  <c r="UYH54" i="3" s="1"/>
  <c r="UYI54" i="3" s="1"/>
  <c r="UYJ54" i="3" s="1"/>
  <c r="UYK54" i="3" s="1"/>
  <c r="UYL54" i="3"/>
  <c r="UXM54" i="3"/>
  <c r="UXN54" i="3" s="1"/>
  <c r="UXO54" i="3" s="1"/>
  <c r="UXP54" i="3" s="1"/>
  <c r="UXQ54" i="3" s="1"/>
  <c r="UXR54" i="3" s="1"/>
  <c r="UXS54" i="3" s="1"/>
  <c r="UXT54" i="3" s="1"/>
  <c r="UXU54" i="3" s="1"/>
  <c r="UXV54" i="3"/>
  <c r="UWW54" i="3"/>
  <c r="UWX54" i="3" s="1"/>
  <c r="UWY54" i="3" s="1"/>
  <c r="UWZ54" i="3" s="1"/>
  <c r="UXA54" i="3" s="1"/>
  <c r="UXB54" i="3" s="1"/>
  <c r="UXC54" i="3" s="1"/>
  <c r="UXD54" i="3" s="1"/>
  <c r="UXE54" i="3" s="1"/>
  <c r="UXF54" i="3"/>
  <c r="UWG54" i="3"/>
  <c r="UWH54" i="3" s="1"/>
  <c r="UWI54" i="3" s="1"/>
  <c r="UWJ54" i="3" s="1"/>
  <c r="UWK54" i="3" s="1"/>
  <c r="UWL54" i="3" s="1"/>
  <c r="UWM54" i="3" s="1"/>
  <c r="UWN54" i="3" s="1"/>
  <c r="UWO54" i="3" s="1"/>
  <c r="UWP54" i="3"/>
  <c r="UVQ54" i="3"/>
  <c r="UVR54" i="3" s="1"/>
  <c r="UVS54" i="3" s="1"/>
  <c r="UVT54" i="3" s="1"/>
  <c r="UVU54" i="3" s="1"/>
  <c r="UVV54" i="3" s="1"/>
  <c r="UVW54" i="3" s="1"/>
  <c r="UVX54" i="3" s="1"/>
  <c r="UVY54" i="3" s="1"/>
  <c r="UVZ54" i="3"/>
  <c r="UVA54" i="3"/>
  <c r="UVB54" i="3" s="1"/>
  <c r="UVC54" i="3" s="1"/>
  <c r="UVD54" i="3" s="1"/>
  <c r="UVE54" i="3" s="1"/>
  <c r="UVF54" i="3" s="1"/>
  <c r="UVG54" i="3" s="1"/>
  <c r="UVH54" i="3" s="1"/>
  <c r="UVI54" i="3" s="1"/>
  <c r="UVJ54" i="3"/>
  <c r="UUK54" i="3"/>
  <c r="UUL54" i="3" s="1"/>
  <c r="UUM54" i="3" s="1"/>
  <c r="UUN54" i="3" s="1"/>
  <c r="UUO54" i="3" s="1"/>
  <c r="UUP54" i="3" s="1"/>
  <c r="UUQ54" i="3" s="1"/>
  <c r="UUR54" i="3" s="1"/>
  <c r="UUS54" i="3" s="1"/>
  <c r="UUT54" i="3"/>
  <c r="UTU54" i="3"/>
  <c r="UTV54" i="3" s="1"/>
  <c r="UTW54" i="3" s="1"/>
  <c r="UTX54" i="3" s="1"/>
  <c r="UTY54" i="3" s="1"/>
  <c r="UTZ54" i="3" s="1"/>
  <c r="UUA54" i="3" s="1"/>
  <c r="UUB54" i="3" s="1"/>
  <c r="UUC54" i="3" s="1"/>
  <c r="UUD54" i="3"/>
  <c r="UTE54" i="3"/>
  <c r="UTF54" i="3" s="1"/>
  <c r="UTG54" i="3" s="1"/>
  <c r="UTH54" i="3" s="1"/>
  <c r="UTI54" i="3" s="1"/>
  <c r="UTJ54" i="3" s="1"/>
  <c r="UTK54" i="3" s="1"/>
  <c r="UTL54" i="3" s="1"/>
  <c r="UTM54" i="3" s="1"/>
  <c r="UTN54" i="3"/>
  <c r="USO54" i="3"/>
  <c r="USP54" i="3" s="1"/>
  <c r="USQ54" i="3" s="1"/>
  <c r="USR54" i="3" s="1"/>
  <c r="USS54" i="3" s="1"/>
  <c r="UST54" i="3" s="1"/>
  <c r="USU54" i="3" s="1"/>
  <c r="USV54" i="3" s="1"/>
  <c r="USW54" i="3" s="1"/>
  <c r="USX54" i="3"/>
  <c r="URY54" i="3"/>
  <c r="URZ54" i="3" s="1"/>
  <c r="USA54" i="3" s="1"/>
  <c r="USB54" i="3" s="1"/>
  <c r="USC54" i="3" s="1"/>
  <c r="USD54" i="3" s="1"/>
  <c r="USE54" i="3" s="1"/>
  <c r="USF54" i="3" s="1"/>
  <c r="USG54" i="3" s="1"/>
  <c r="USH54" i="3"/>
  <c r="URI54" i="3"/>
  <c r="URJ54" i="3" s="1"/>
  <c r="URK54" i="3" s="1"/>
  <c r="URL54" i="3" s="1"/>
  <c r="URM54" i="3" s="1"/>
  <c r="URN54" i="3" s="1"/>
  <c r="URO54" i="3" s="1"/>
  <c r="URP54" i="3" s="1"/>
  <c r="URQ54" i="3" s="1"/>
  <c r="URR54" i="3"/>
  <c r="UQS54" i="3"/>
  <c r="UQT54" i="3" s="1"/>
  <c r="UQU54" i="3" s="1"/>
  <c r="UQV54" i="3" s="1"/>
  <c r="UQW54" i="3" s="1"/>
  <c r="UQX54" i="3" s="1"/>
  <c r="UQY54" i="3" s="1"/>
  <c r="UQZ54" i="3" s="1"/>
  <c r="URA54" i="3" s="1"/>
  <c r="URB54" i="3"/>
  <c r="UQC54" i="3"/>
  <c r="UQD54" i="3" s="1"/>
  <c r="UQE54" i="3" s="1"/>
  <c r="UQF54" i="3" s="1"/>
  <c r="UQG54" i="3" s="1"/>
  <c r="UQH54" i="3" s="1"/>
  <c r="UQI54" i="3" s="1"/>
  <c r="UQJ54" i="3" s="1"/>
  <c r="UQK54" i="3" s="1"/>
  <c r="UQL54" i="3"/>
  <c r="UPM54" i="3"/>
  <c r="UPN54" i="3" s="1"/>
  <c r="UPO54" i="3" s="1"/>
  <c r="UPP54" i="3" s="1"/>
  <c r="UPQ54" i="3" s="1"/>
  <c r="UPR54" i="3" s="1"/>
  <c r="UPS54" i="3" s="1"/>
  <c r="UPT54" i="3" s="1"/>
  <c r="UPU54" i="3" s="1"/>
  <c r="UPV54" i="3"/>
  <c r="UOW54" i="3"/>
  <c r="UOX54" i="3" s="1"/>
  <c r="UOY54" i="3" s="1"/>
  <c r="UOZ54" i="3" s="1"/>
  <c r="UPA54" i="3" s="1"/>
  <c r="UPB54" i="3" s="1"/>
  <c r="UPC54" i="3" s="1"/>
  <c r="UPD54" i="3" s="1"/>
  <c r="UPE54" i="3" s="1"/>
  <c r="UPF54" i="3"/>
  <c r="UOG54" i="3"/>
  <c r="UOH54" i="3" s="1"/>
  <c r="UOI54" i="3" s="1"/>
  <c r="UOJ54" i="3" s="1"/>
  <c r="UOK54" i="3" s="1"/>
  <c r="UOL54" i="3" s="1"/>
  <c r="UOM54" i="3" s="1"/>
  <c r="UON54" i="3" s="1"/>
  <c r="UOO54" i="3" s="1"/>
  <c r="UOP54" i="3"/>
  <c r="UNQ54" i="3"/>
  <c r="UNR54" i="3" s="1"/>
  <c r="UNS54" i="3" s="1"/>
  <c r="UNT54" i="3" s="1"/>
  <c r="UNU54" i="3" s="1"/>
  <c r="UNV54" i="3" s="1"/>
  <c r="UNW54" i="3" s="1"/>
  <c r="UNX54" i="3" s="1"/>
  <c r="UNY54" i="3" s="1"/>
  <c r="UNZ54" i="3"/>
  <c r="UNA54" i="3"/>
  <c r="UNB54" i="3" s="1"/>
  <c r="UNC54" i="3" s="1"/>
  <c r="UND54" i="3" s="1"/>
  <c r="UNE54" i="3" s="1"/>
  <c r="UNF54" i="3" s="1"/>
  <c r="UNG54" i="3" s="1"/>
  <c r="UNH54" i="3" s="1"/>
  <c r="UNI54" i="3" s="1"/>
  <c r="UNJ54" i="3"/>
  <c r="UMK54" i="3"/>
  <c r="UML54" i="3" s="1"/>
  <c r="UMM54" i="3" s="1"/>
  <c r="UMN54" i="3" s="1"/>
  <c r="UMO54" i="3" s="1"/>
  <c r="UMP54" i="3" s="1"/>
  <c r="UMQ54" i="3" s="1"/>
  <c r="UMR54" i="3" s="1"/>
  <c r="UMS54" i="3" s="1"/>
  <c r="UMT54" i="3"/>
  <c r="ULU54" i="3"/>
  <c r="ULV54" i="3" s="1"/>
  <c r="ULW54" i="3" s="1"/>
  <c r="ULX54" i="3" s="1"/>
  <c r="ULY54" i="3" s="1"/>
  <c r="ULZ54" i="3" s="1"/>
  <c r="UMA54" i="3" s="1"/>
  <c r="UMB54" i="3" s="1"/>
  <c r="UMC54" i="3" s="1"/>
  <c r="UMD54" i="3"/>
  <c r="ULE54" i="3"/>
  <c r="ULF54" i="3" s="1"/>
  <c r="ULG54" i="3" s="1"/>
  <c r="ULH54" i="3" s="1"/>
  <c r="ULI54" i="3" s="1"/>
  <c r="ULJ54" i="3" s="1"/>
  <c r="ULK54" i="3" s="1"/>
  <c r="ULL54" i="3" s="1"/>
  <c r="ULM54" i="3" s="1"/>
  <c r="ULN54" i="3"/>
  <c r="UKO54" i="3"/>
  <c r="UKP54" i="3" s="1"/>
  <c r="UKQ54" i="3" s="1"/>
  <c r="UKR54" i="3" s="1"/>
  <c r="UKS54" i="3" s="1"/>
  <c r="UKT54" i="3" s="1"/>
  <c r="UKU54" i="3" s="1"/>
  <c r="UKV54" i="3" s="1"/>
  <c r="UKW54" i="3" s="1"/>
  <c r="UKX54" i="3"/>
  <c r="UJY54" i="3"/>
  <c r="UJZ54" i="3" s="1"/>
  <c r="UKA54" i="3" s="1"/>
  <c r="UKB54" i="3" s="1"/>
  <c r="UKC54" i="3" s="1"/>
  <c r="UKD54" i="3" s="1"/>
  <c r="UKE54" i="3" s="1"/>
  <c r="UKF54" i="3" s="1"/>
  <c r="UKG54" i="3" s="1"/>
  <c r="UKH54" i="3"/>
  <c r="UJI54" i="3"/>
  <c r="UJJ54" i="3" s="1"/>
  <c r="UJK54" i="3" s="1"/>
  <c r="UJL54" i="3" s="1"/>
  <c r="UJM54" i="3" s="1"/>
  <c r="UJN54" i="3" s="1"/>
  <c r="UJO54" i="3" s="1"/>
  <c r="UJP54" i="3" s="1"/>
  <c r="UJQ54" i="3" s="1"/>
  <c r="UJR54" i="3"/>
  <c r="UIS54" i="3"/>
  <c r="UIT54" i="3" s="1"/>
  <c r="UIU54" i="3" s="1"/>
  <c r="UIV54" i="3" s="1"/>
  <c r="UIW54" i="3" s="1"/>
  <c r="UIX54" i="3" s="1"/>
  <c r="UIY54" i="3" s="1"/>
  <c r="UIZ54" i="3" s="1"/>
  <c r="UJA54" i="3" s="1"/>
  <c r="UJB54" i="3"/>
  <c r="UIC54" i="3"/>
  <c r="UID54" i="3" s="1"/>
  <c r="UIE54" i="3" s="1"/>
  <c r="UIF54" i="3" s="1"/>
  <c r="UIG54" i="3" s="1"/>
  <c r="UIH54" i="3" s="1"/>
  <c r="UII54" i="3" s="1"/>
  <c r="UIJ54" i="3" s="1"/>
  <c r="UIK54" i="3" s="1"/>
  <c r="UIL54" i="3"/>
  <c r="UHM54" i="3"/>
  <c r="UHN54" i="3" s="1"/>
  <c r="UHO54" i="3" s="1"/>
  <c r="UHP54" i="3" s="1"/>
  <c r="UHQ54" i="3" s="1"/>
  <c r="UHR54" i="3" s="1"/>
  <c r="UHS54" i="3" s="1"/>
  <c r="UHT54" i="3" s="1"/>
  <c r="UHU54" i="3" s="1"/>
  <c r="UHV54" i="3"/>
  <c r="UGW54" i="3"/>
  <c r="UGX54" i="3" s="1"/>
  <c r="UGY54" i="3" s="1"/>
  <c r="UGZ54" i="3" s="1"/>
  <c r="UHA54" i="3" s="1"/>
  <c r="UHB54" i="3" s="1"/>
  <c r="UHC54" i="3" s="1"/>
  <c r="UHD54" i="3" s="1"/>
  <c r="UHE54" i="3" s="1"/>
  <c r="UHF54" i="3"/>
  <c r="UGG54" i="3"/>
  <c r="UGH54" i="3" s="1"/>
  <c r="UGI54" i="3" s="1"/>
  <c r="UGJ54" i="3" s="1"/>
  <c r="UGK54" i="3" s="1"/>
  <c r="UGL54" i="3" s="1"/>
  <c r="UGM54" i="3" s="1"/>
  <c r="UGN54" i="3" s="1"/>
  <c r="UGO54" i="3" s="1"/>
  <c r="UGP54" i="3"/>
  <c r="UFQ54" i="3"/>
  <c r="UFR54" i="3" s="1"/>
  <c r="UFS54" i="3" s="1"/>
  <c r="UFT54" i="3" s="1"/>
  <c r="UFU54" i="3" s="1"/>
  <c r="UFV54" i="3" s="1"/>
  <c r="UFW54" i="3" s="1"/>
  <c r="UFX54" i="3" s="1"/>
  <c r="UFY54" i="3" s="1"/>
  <c r="UFZ54" i="3"/>
  <c r="UFA54" i="3"/>
  <c r="UFB54" i="3" s="1"/>
  <c r="UFC54" i="3" s="1"/>
  <c r="UFD54" i="3" s="1"/>
  <c r="UFE54" i="3" s="1"/>
  <c r="UFF54" i="3" s="1"/>
  <c r="UFG54" i="3" s="1"/>
  <c r="UFH54" i="3" s="1"/>
  <c r="UFI54" i="3" s="1"/>
  <c r="UFJ54" i="3"/>
  <c r="UEK54" i="3"/>
  <c r="UEL54" i="3" s="1"/>
  <c r="UEM54" i="3" s="1"/>
  <c r="UEN54" i="3" s="1"/>
  <c r="UEO54" i="3" s="1"/>
  <c r="UEP54" i="3" s="1"/>
  <c r="UEQ54" i="3" s="1"/>
  <c r="UER54" i="3" s="1"/>
  <c r="UES54" i="3" s="1"/>
  <c r="UET54" i="3"/>
  <c r="UDU54" i="3"/>
  <c r="UDV54" i="3" s="1"/>
  <c r="UDW54" i="3" s="1"/>
  <c r="UDX54" i="3" s="1"/>
  <c r="UDY54" i="3" s="1"/>
  <c r="UDZ54" i="3" s="1"/>
  <c r="UEA54" i="3" s="1"/>
  <c r="UEB54" i="3" s="1"/>
  <c r="UEC54" i="3" s="1"/>
  <c r="UED54" i="3"/>
  <c r="UDE54" i="3"/>
  <c r="UDF54" i="3" s="1"/>
  <c r="UDG54" i="3" s="1"/>
  <c r="UDH54" i="3" s="1"/>
  <c r="UDI54" i="3" s="1"/>
  <c r="UDJ54" i="3" s="1"/>
  <c r="UDK54" i="3" s="1"/>
  <c r="UDL54" i="3" s="1"/>
  <c r="UDM54" i="3" s="1"/>
  <c r="UDN54" i="3"/>
  <c r="UCO54" i="3"/>
  <c r="UCP54" i="3" s="1"/>
  <c r="UCQ54" i="3" s="1"/>
  <c r="UCR54" i="3" s="1"/>
  <c r="UCS54" i="3" s="1"/>
  <c r="UCT54" i="3" s="1"/>
  <c r="UCU54" i="3" s="1"/>
  <c r="UCV54" i="3" s="1"/>
  <c r="UCW54" i="3" s="1"/>
  <c r="UCX54" i="3"/>
  <c r="UBY54" i="3"/>
  <c r="UBZ54" i="3" s="1"/>
  <c r="UCA54" i="3" s="1"/>
  <c r="UCB54" i="3" s="1"/>
  <c r="UCC54" i="3" s="1"/>
  <c r="UCD54" i="3" s="1"/>
  <c r="UCE54" i="3" s="1"/>
  <c r="UCF54" i="3" s="1"/>
  <c r="UCG54" i="3" s="1"/>
  <c r="UCH54" i="3"/>
  <c r="UBI54" i="3"/>
  <c r="UBJ54" i="3" s="1"/>
  <c r="UBK54" i="3" s="1"/>
  <c r="UBL54" i="3" s="1"/>
  <c r="UBM54" i="3" s="1"/>
  <c r="UBN54" i="3" s="1"/>
  <c r="UBO54" i="3" s="1"/>
  <c r="UBP54" i="3" s="1"/>
  <c r="UBQ54" i="3" s="1"/>
  <c r="UBR54" i="3"/>
  <c r="UAS54" i="3"/>
  <c r="UAT54" i="3" s="1"/>
  <c r="UAU54" i="3" s="1"/>
  <c r="UAV54" i="3" s="1"/>
  <c r="UAW54" i="3" s="1"/>
  <c r="UAX54" i="3" s="1"/>
  <c r="UAY54" i="3" s="1"/>
  <c r="UAZ54" i="3" s="1"/>
  <c r="UBA54" i="3" s="1"/>
  <c r="UBB54" i="3"/>
  <c r="UAC54" i="3"/>
  <c r="UAD54" i="3" s="1"/>
  <c r="UAE54" i="3" s="1"/>
  <c r="UAF54" i="3" s="1"/>
  <c r="UAG54" i="3" s="1"/>
  <c r="UAH54" i="3" s="1"/>
  <c r="UAI54" i="3" s="1"/>
  <c r="UAJ54" i="3" s="1"/>
  <c r="UAK54" i="3" s="1"/>
  <c r="UAL54" i="3"/>
  <c r="TZM54" i="3"/>
  <c r="TZN54" i="3" s="1"/>
  <c r="TZO54" i="3" s="1"/>
  <c r="TZP54" i="3" s="1"/>
  <c r="TZQ54" i="3" s="1"/>
  <c r="TZR54" i="3" s="1"/>
  <c r="TZS54" i="3" s="1"/>
  <c r="TZT54" i="3" s="1"/>
  <c r="TZU54" i="3" s="1"/>
  <c r="TZV54" i="3"/>
  <c r="TYW54" i="3"/>
  <c r="TYX54" i="3" s="1"/>
  <c r="TYY54" i="3" s="1"/>
  <c r="TYZ54" i="3" s="1"/>
  <c r="TZA54" i="3" s="1"/>
  <c r="TZB54" i="3" s="1"/>
  <c r="TZC54" i="3" s="1"/>
  <c r="TZD54" i="3" s="1"/>
  <c r="TZE54" i="3" s="1"/>
  <c r="TZF54" i="3"/>
  <c r="TYG54" i="3"/>
  <c r="TYH54" i="3" s="1"/>
  <c r="TYI54" i="3" s="1"/>
  <c r="TYJ54" i="3" s="1"/>
  <c r="TYK54" i="3" s="1"/>
  <c r="TYL54" i="3" s="1"/>
  <c r="TYM54" i="3" s="1"/>
  <c r="TYN54" i="3" s="1"/>
  <c r="TYO54" i="3" s="1"/>
  <c r="TYP54" i="3"/>
  <c r="TXQ54" i="3"/>
  <c r="TXR54" i="3" s="1"/>
  <c r="TXS54" i="3" s="1"/>
  <c r="TXT54" i="3" s="1"/>
  <c r="TXU54" i="3" s="1"/>
  <c r="TXV54" i="3" s="1"/>
  <c r="TXW54" i="3" s="1"/>
  <c r="TXX54" i="3" s="1"/>
  <c r="TXY54" i="3" s="1"/>
  <c r="TXZ54" i="3"/>
  <c r="TXA54" i="3"/>
  <c r="TXB54" i="3" s="1"/>
  <c r="TXC54" i="3" s="1"/>
  <c r="TXD54" i="3" s="1"/>
  <c r="TXE54" i="3" s="1"/>
  <c r="TXF54" i="3" s="1"/>
  <c r="TXG54" i="3" s="1"/>
  <c r="TXH54" i="3" s="1"/>
  <c r="TXI54" i="3" s="1"/>
  <c r="TXJ54" i="3"/>
  <c r="TWK54" i="3"/>
  <c r="TWL54" i="3" s="1"/>
  <c r="TWM54" i="3" s="1"/>
  <c r="TWN54" i="3" s="1"/>
  <c r="TWO54" i="3" s="1"/>
  <c r="TWP54" i="3" s="1"/>
  <c r="TWQ54" i="3" s="1"/>
  <c r="TWR54" i="3" s="1"/>
  <c r="TWS54" i="3" s="1"/>
  <c r="TWT54" i="3"/>
  <c r="TVU54" i="3"/>
  <c r="TVV54" i="3" s="1"/>
  <c r="TVW54" i="3" s="1"/>
  <c r="TVX54" i="3" s="1"/>
  <c r="TVY54" i="3" s="1"/>
  <c r="TVZ54" i="3" s="1"/>
  <c r="TWA54" i="3" s="1"/>
  <c r="TWB54" i="3" s="1"/>
  <c r="TWC54" i="3" s="1"/>
  <c r="TWD54" i="3"/>
  <c r="TVE54" i="3"/>
  <c r="TVF54" i="3" s="1"/>
  <c r="TVG54" i="3" s="1"/>
  <c r="TVH54" i="3" s="1"/>
  <c r="TVI54" i="3" s="1"/>
  <c r="TVJ54" i="3" s="1"/>
  <c r="TVK54" i="3" s="1"/>
  <c r="TVL54" i="3" s="1"/>
  <c r="TVM54" i="3" s="1"/>
  <c r="TVN54" i="3"/>
  <c r="TUO54" i="3"/>
  <c r="TUP54" i="3" s="1"/>
  <c r="TUQ54" i="3" s="1"/>
  <c r="TUR54" i="3" s="1"/>
  <c r="TUS54" i="3" s="1"/>
  <c r="TUT54" i="3" s="1"/>
  <c r="TUU54" i="3" s="1"/>
  <c r="TUV54" i="3" s="1"/>
  <c r="TUW54" i="3" s="1"/>
  <c r="TUX54" i="3"/>
  <c r="TTY54" i="3"/>
  <c r="TTZ54" i="3" s="1"/>
  <c r="TUA54" i="3" s="1"/>
  <c r="TUB54" i="3" s="1"/>
  <c r="TUC54" i="3" s="1"/>
  <c r="TUD54" i="3" s="1"/>
  <c r="TUE54" i="3" s="1"/>
  <c r="TUF54" i="3" s="1"/>
  <c r="TUG54" i="3" s="1"/>
  <c r="TUH54" i="3"/>
  <c r="TTI54" i="3"/>
  <c r="TTJ54" i="3" s="1"/>
  <c r="TTK54" i="3" s="1"/>
  <c r="TTL54" i="3" s="1"/>
  <c r="TTM54" i="3" s="1"/>
  <c r="TTN54" i="3" s="1"/>
  <c r="TTO54" i="3" s="1"/>
  <c r="TTP54" i="3" s="1"/>
  <c r="TTQ54" i="3" s="1"/>
  <c r="TTR54" i="3"/>
  <c r="TSS54" i="3"/>
  <c r="TST54" i="3" s="1"/>
  <c r="TSU54" i="3" s="1"/>
  <c r="TSV54" i="3" s="1"/>
  <c r="TSW54" i="3" s="1"/>
  <c r="TSX54" i="3" s="1"/>
  <c r="TSY54" i="3" s="1"/>
  <c r="TSZ54" i="3" s="1"/>
  <c r="TTA54" i="3" s="1"/>
  <c r="TTB54" i="3"/>
  <c r="TSC54" i="3"/>
  <c r="TSD54" i="3" s="1"/>
  <c r="TSE54" i="3" s="1"/>
  <c r="TSF54" i="3" s="1"/>
  <c r="TSG54" i="3" s="1"/>
  <c r="TSH54" i="3" s="1"/>
  <c r="TSI54" i="3" s="1"/>
  <c r="TSJ54" i="3" s="1"/>
  <c r="TSK54" i="3" s="1"/>
  <c r="TSL54" i="3"/>
  <c r="TRM54" i="3"/>
  <c r="TRN54" i="3" s="1"/>
  <c r="TRO54" i="3" s="1"/>
  <c r="TRP54" i="3" s="1"/>
  <c r="TRQ54" i="3" s="1"/>
  <c r="TRR54" i="3" s="1"/>
  <c r="TRS54" i="3" s="1"/>
  <c r="TRT54" i="3" s="1"/>
  <c r="TRU54" i="3" s="1"/>
  <c r="TRV54" i="3"/>
  <c r="TQW54" i="3"/>
  <c r="TQX54" i="3" s="1"/>
  <c r="TQY54" i="3" s="1"/>
  <c r="TQZ54" i="3" s="1"/>
  <c r="TRA54" i="3" s="1"/>
  <c r="TRB54" i="3" s="1"/>
  <c r="TRC54" i="3" s="1"/>
  <c r="TRD54" i="3" s="1"/>
  <c r="TRE54" i="3" s="1"/>
  <c r="TRF54" i="3"/>
  <c r="TQG54" i="3"/>
  <c r="TQH54" i="3" s="1"/>
  <c r="TQI54" i="3" s="1"/>
  <c r="TQJ54" i="3" s="1"/>
  <c r="TQK54" i="3" s="1"/>
  <c r="TQL54" i="3" s="1"/>
  <c r="TQM54" i="3" s="1"/>
  <c r="TQN54" i="3" s="1"/>
  <c r="TQO54" i="3" s="1"/>
  <c r="TQP54" i="3"/>
  <c r="TPQ54" i="3"/>
  <c r="TPR54" i="3" s="1"/>
  <c r="TPS54" i="3" s="1"/>
  <c r="TPT54" i="3" s="1"/>
  <c r="TPU54" i="3" s="1"/>
  <c r="TPV54" i="3" s="1"/>
  <c r="TPW54" i="3" s="1"/>
  <c r="TPX54" i="3" s="1"/>
  <c r="TPY54" i="3" s="1"/>
  <c r="TPZ54" i="3"/>
  <c r="TPA54" i="3"/>
  <c r="TPB54" i="3" s="1"/>
  <c r="TPC54" i="3" s="1"/>
  <c r="TPD54" i="3" s="1"/>
  <c r="TPE54" i="3" s="1"/>
  <c r="TPF54" i="3" s="1"/>
  <c r="TPG54" i="3" s="1"/>
  <c r="TPH54" i="3" s="1"/>
  <c r="TPI54" i="3" s="1"/>
  <c r="TPJ54" i="3"/>
  <c r="TOK54" i="3"/>
  <c r="TOL54" i="3" s="1"/>
  <c r="TOM54" i="3" s="1"/>
  <c r="TON54" i="3" s="1"/>
  <c r="TOO54" i="3" s="1"/>
  <c r="TOP54" i="3" s="1"/>
  <c r="TOQ54" i="3" s="1"/>
  <c r="TOR54" i="3" s="1"/>
  <c r="TOS54" i="3" s="1"/>
  <c r="TOT54" i="3"/>
  <c r="TNU54" i="3"/>
  <c r="TNV54" i="3" s="1"/>
  <c r="TNW54" i="3" s="1"/>
  <c r="TNX54" i="3" s="1"/>
  <c r="TNY54" i="3" s="1"/>
  <c r="TNZ54" i="3" s="1"/>
  <c r="TOA54" i="3" s="1"/>
  <c r="TOB54" i="3" s="1"/>
  <c r="TOC54" i="3" s="1"/>
  <c r="TOD54" i="3"/>
  <c r="TNE54" i="3"/>
  <c r="TNF54" i="3" s="1"/>
  <c r="TNG54" i="3" s="1"/>
  <c r="TNH54" i="3" s="1"/>
  <c r="TNI54" i="3" s="1"/>
  <c r="TNJ54" i="3" s="1"/>
  <c r="TNK54" i="3" s="1"/>
  <c r="TNL54" i="3" s="1"/>
  <c r="TNM54" i="3" s="1"/>
  <c r="TNN54" i="3"/>
  <c r="TMO54" i="3"/>
  <c r="TMP54" i="3" s="1"/>
  <c r="TMQ54" i="3" s="1"/>
  <c r="TMR54" i="3" s="1"/>
  <c r="TMS54" i="3" s="1"/>
  <c r="TMT54" i="3" s="1"/>
  <c r="TMU54" i="3" s="1"/>
  <c r="TMV54" i="3" s="1"/>
  <c r="TMW54" i="3" s="1"/>
  <c r="TMX54" i="3"/>
  <c r="TLY54" i="3"/>
  <c r="TLZ54" i="3" s="1"/>
  <c r="TMA54" i="3" s="1"/>
  <c r="TMB54" i="3" s="1"/>
  <c r="TMC54" i="3" s="1"/>
  <c r="TMD54" i="3" s="1"/>
  <c r="TME54" i="3" s="1"/>
  <c r="TMF54" i="3" s="1"/>
  <c r="TMG54" i="3" s="1"/>
  <c r="TMH54" i="3"/>
  <c r="TLI54" i="3"/>
  <c r="TLJ54" i="3" s="1"/>
  <c r="TLK54" i="3" s="1"/>
  <c r="TLL54" i="3" s="1"/>
  <c r="TLM54" i="3" s="1"/>
  <c r="TLN54" i="3" s="1"/>
  <c r="TLO54" i="3" s="1"/>
  <c r="TLP54" i="3" s="1"/>
  <c r="TLQ54" i="3" s="1"/>
  <c r="TLR54" i="3"/>
  <c r="TKS54" i="3"/>
  <c r="TKT54" i="3" s="1"/>
  <c r="TKU54" i="3" s="1"/>
  <c r="TKV54" i="3" s="1"/>
  <c r="TKW54" i="3" s="1"/>
  <c r="TKX54" i="3" s="1"/>
  <c r="TKY54" i="3" s="1"/>
  <c r="TKZ54" i="3" s="1"/>
  <c r="TLA54" i="3" s="1"/>
  <c r="TLB54" i="3"/>
  <c r="TKC54" i="3"/>
  <c r="TKD54" i="3" s="1"/>
  <c r="TKE54" i="3" s="1"/>
  <c r="TKF54" i="3" s="1"/>
  <c r="TKG54" i="3" s="1"/>
  <c r="TKH54" i="3" s="1"/>
  <c r="TKI54" i="3" s="1"/>
  <c r="TKJ54" i="3" s="1"/>
  <c r="TKK54" i="3" s="1"/>
  <c r="TKL54" i="3"/>
  <c r="TJM54" i="3"/>
  <c r="TJN54" i="3" s="1"/>
  <c r="TJO54" i="3" s="1"/>
  <c r="TJP54" i="3" s="1"/>
  <c r="TJQ54" i="3" s="1"/>
  <c r="TJR54" i="3" s="1"/>
  <c r="TJS54" i="3" s="1"/>
  <c r="TJT54" i="3" s="1"/>
  <c r="TJU54" i="3" s="1"/>
  <c r="TJV54" i="3"/>
  <c r="TIW54" i="3"/>
  <c r="TIX54" i="3" s="1"/>
  <c r="TIY54" i="3" s="1"/>
  <c r="TIZ54" i="3" s="1"/>
  <c r="TJA54" i="3" s="1"/>
  <c r="TJB54" i="3" s="1"/>
  <c r="TJC54" i="3" s="1"/>
  <c r="TJD54" i="3" s="1"/>
  <c r="TJE54" i="3" s="1"/>
  <c r="TJF54" i="3"/>
  <c r="TIG54" i="3"/>
  <c r="TIH54" i="3" s="1"/>
  <c r="TII54" i="3" s="1"/>
  <c r="TIJ54" i="3" s="1"/>
  <c r="TIK54" i="3" s="1"/>
  <c r="TIL54" i="3" s="1"/>
  <c r="TIM54" i="3" s="1"/>
  <c r="TIN54" i="3" s="1"/>
  <c r="TIO54" i="3" s="1"/>
  <c r="TIP54" i="3"/>
  <c r="THQ54" i="3"/>
  <c r="THR54" i="3" s="1"/>
  <c r="THS54" i="3" s="1"/>
  <c r="THT54" i="3" s="1"/>
  <c r="THU54" i="3" s="1"/>
  <c r="THV54" i="3" s="1"/>
  <c r="THW54" i="3" s="1"/>
  <c r="THX54" i="3" s="1"/>
  <c r="THY54" i="3" s="1"/>
  <c r="THZ54" i="3"/>
  <c r="THA54" i="3"/>
  <c r="THB54" i="3" s="1"/>
  <c r="THC54" i="3" s="1"/>
  <c r="THD54" i="3" s="1"/>
  <c r="THE54" i="3" s="1"/>
  <c r="THF54" i="3" s="1"/>
  <c r="THG54" i="3" s="1"/>
  <c r="THH54" i="3" s="1"/>
  <c r="THI54" i="3" s="1"/>
  <c r="THJ54" i="3"/>
  <c r="TGK54" i="3"/>
  <c r="TGL54" i="3" s="1"/>
  <c r="TGM54" i="3" s="1"/>
  <c r="TGN54" i="3" s="1"/>
  <c r="TGO54" i="3" s="1"/>
  <c r="TGP54" i="3" s="1"/>
  <c r="TGQ54" i="3" s="1"/>
  <c r="TGR54" i="3" s="1"/>
  <c r="TGS54" i="3" s="1"/>
  <c r="TGT54" i="3"/>
  <c r="TFU54" i="3"/>
  <c r="TFV54" i="3" s="1"/>
  <c r="TFW54" i="3" s="1"/>
  <c r="TFX54" i="3" s="1"/>
  <c r="TFY54" i="3" s="1"/>
  <c r="TFZ54" i="3" s="1"/>
  <c r="TGA54" i="3" s="1"/>
  <c r="TGB54" i="3" s="1"/>
  <c r="TGC54" i="3" s="1"/>
  <c r="TGD54" i="3"/>
  <c r="TFE54" i="3"/>
  <c r="TFF54" i="3" s="1"/>
  <c r="TFG54" i="3" s="1"/>
  <c r="TFH54" i="3" s="1"/>
  <c r="TFI54" i="3" s="1"/>
  <c r="TFJ54" i="3" s="1"/>
  <c r="TFK54" i="3" s="1"/>
  <c r="TFL54" i="3" s="1"/>
  <c r="TFM54" i="3" s="1"/>
  <c r="TFN54" i="3"/>
  <c r="TEO54" i="3"/>
  <c r="TEP54" i="3" s="1"/>
  <c r="TEQ54" i="3" s="1"/>
  <c r="TER54" i="3" s="1"/>
  <c r="TES54" i="3" s="1"/>
  <c r="TET54" i="3" s="1"/>
  <c r="TEU54" i="3" s="1"/>
  <c r="TEV54" i="3" s="1"/>
  <c r="TEW54" i="3" s="1"/>
  <c r="TEX54" i="3"/>
  <c r="TDY54" i="3"/>
  <c r="TDZ54" i="3" s="1"/>
  <c r="TEA54" i="3" s="1"/>
  <c r="TEB54" i="3" s="1"/>
  <c r="TEC54" i="3" s="1"/>
  <c r="TED54" i="3" s="1"/>
  <c r="TEE54" i="3" s="1"/>
  <c r="TEF54" i="3" s="1"/>
  <c r="TEG54" i="3" s="1"/>
  <c r="TEH54" i="3"/>
  <c r="TDI54" i="3"/>
  <c r="TDJ54" i="3" s="1"/>
  <c r="TDK54" i="3" s="1"/>
  <c r="TDL54" i="3" s="1"/>
  <c r="TDM54" i="3" s="1"/>
  <c r="TDN54" i="3" s="1"/>
  <c r="TDO54" i="3" s="1"/>
  <c r="TDP54" i="3" s="1"/>
  <c r="TDQ54" i="3" s="1"/>
  <c r="TDR54" i="3"/>
  <c r="TCS54" i="3"/>
  <c r="TCT54" i="3" s="1"/>
  <c r="TCU54" i="3" s="1"/>
  <c r="TCV54" i="3" s="1"/>
  <c r="TCW54" i="3" s="1"/>
  <c r="TCX54" i="3" s="1"/>
  <c r="TCY54" i="3" s="1"/>
  <c r="TCZ54" i="3" s="1"/>
  <c r="TDA54" i="3" s="1"/>
  <c r="TDB54" i="3"/>
  <c r="TCC54" i="3"/>
  <c r="TCD54" i="3" s="1"/>
  <c r="TCE54" i="3" s="1"/>
  <c r="TCF54" i="3" s="1"/>
  <c r="TCG54" i="3" s="1"/>
  <c r="TCH54" i="3" s="1"/>
  <c r="TCI54" i="3" s="1"/>
  <c r="TCJ54" i="3" s="1"/>
  <c r="TCK54" i="3" s="1"/>
  <c r="TCL54" i="3"/>
  <c r="TBM54" i="3"/>
  <c r="TBN54" i="3" s="1"/>
  <c r="TBO54" i="3" s="1"/>
  <c r="TBP54" i="3" s="1"/>
  <c r="TBQ54" i="3" s="1"/>
  <c r="TBR54" i="3" s="1"/>
  <c r="TBS54" i="3" s="1"/>
  <c r="TBT54" i="3" s="1"/>
  <c r="TBU54" i="3" s="1"/>
  <c r="TBV54" i="3"/>
  <c r="TAW54" i="3"/>
  <c r="TAX54" i="3" s="1"/>
  <c r="TAY54" i="3" s="1"/>
  <c r="TAZ54" i="3" s="1"/>
  <c r="TBA54" i="3" s="1"/>
  <c r="TBB54" i="3" s="1"/>
  <c r="TBC54" i="3" s="1"/>
  <c r="TBD54" i="3" s="1"/>
  <c r="TBE54" i="3" s="1"/>
  <c r="TBF54" i="3"/>
  <c r="TAG54" i="3"/>
  <c r="TAH54" i="3" s="1"/>
  <c r="TAI54" i="3" s="1"/>
  <c r="TAJ54" i="3" s="1"/>
  <c r="TAK54" i="3" s="1"/>
  <c r="TAL54" i="3" s="1"/>
  <c r="TAM54" i="3" s="1"/>
  <c r="TAN54" i="3" s="1"/>
  <c r="TAO54" i="3" s="1"/>
  <c r="TAP54" i="3"/>
  <c r="SZQ54" i="3"/>
  <c r="SZR54" i="3" s="1"/>
  <c r="SZS54" i="3" s="1"/>
  <c r="SZT54" i="3" s="1"/>
  <c r="SZU54" i="3" s="1"/>
  <c r="SZV54" i="3" s="1"/>
  <c r="SZW54" i="3" s="1"/>
  <c r="SZX54" i="3" s="1"/>
  <c r="SZY54" i="3" s="1"/>
  <c r="SZZ54" i="3"/>
  <c r="SZA54" i="3"/>
  <c r="SZB54" i="3" s="1"/>
  <c r="SZC54" i="3" s="1"/>
  <c r="SZD54" i="3" s="1"/>
  <c r="SZE54" i="3" s="1"/>
  <c r="SZF54" i="3" s="1"/>
  <c r="SZG54" i="3" s="1"/>
  <c r="SZH54" i="3" s="1"/>
  <c r="SZI54" i="3" s="1"/>
  <c r="SZJ54" i="3"/>
  <c r="SYK54" i="3"/>
  <c r="SYL54" i="3" s="1"/>
  <c r="SYM54" i="3" s="1"/>
  <c r="SYN54" i="3" s="1"/>
  <c r="SYO54" i="3" s="1"/>
  <c r="SYP54" i="3" s="1"/>
  <c r="SYQ54" i="3" s="1"/>
  <c r="SYR54" i="3" s="1"/>
  <c r="SYS54" i="3" s="1"/>
  <c r="SYT54" i="3"/>
  <c r="SXU54" i="3"/>
  <c r="SXV54" i="3" s="1"/>
  <c r="SXW54" i="3" s="1"/>
  <c r="SXX54" i="3" s="1"/>
  <c r="SXY54" i="3" s="1"/>
  <c r="SXZ54" i="3" s="1"/>
  <c r="SYA54" i="3" s="1"/>
  <c r="SYB54" i="3" s="1"/>
  <c r="SYC54" i="3" s="1"/>
  <c r="SYD54" i="3"/>
  <c r="SXE54" i="3"/>
  <c r="SXF54" i="3" s="1"/>
  <c r="SXG54" i="3" s="1"/>
  <c r="SXH54" i="3" s="1"/>
  <c r="SXI54" i="3" s="1"/>
  <c r="SXJ54" i="3" s="1"/>
  <c r="SXK54" i="3" s="1"/>
  <c r="SXL54" i="3" s="1"/>
  <c r="SXM54" i="3" s="1"/>
  <c r="SXN54" i="3"/>
  <c r="SWO54" i="3"/>
  <c r="SWP54" i="3" s="1"/>
  <c r="SWQ54" i="3" s="1"/>
  <c r="SWR54" i="3" s="1"/>
  <c r="SWS54" i="3" s="1"/>
  <c r="SWT54" i="3" s="1"/>
  <c r="SWU54" i="3" s="1"/>
  <c r="SWV54" i="3" s="1"/>
  <c r="SWW54" i="3" s="1"/>
  <c r="SWX54" i="3"/>
  <c r="SVY54" i="3"/>
  <c r="SVZ54" i="3" s="1"/>
  <c r="SWA54" i="3" s="1"/>
  <c r="SWB54" i="3" s="1"/>
  <c r="SWC54" i="3" s="1"/>
  <c r="SWD54" i="3" s="1"/>
  <c r="SWE54" i="3" s="1"/>
  <c r="SWF54" i="3" s="1"/>
  <c r="SWG54" i="3" s="1"/>
  <c r="SWH54" i="3"/>
  <c r="SVI54" i="3"/>
  <c r="SVJ54" i="3" s="1"/>
  <c r="SVK54" i="3" s="1"/>
  <c r="SVL54" i="3" s="1"/>
  <c r="SVM54" i="3" s="1"/>
  <c r="SVN54" i="3" s="1"/>
  <c r="SVO54" i="3" s="1"/>
  <c r="SVP54" i="3" s="1"/>
  <c r="SVQ54" i="3" s="1"/>
  <c r="SVR54" i="3"/>
  <c r="SUS54" i="3"/>
  <c r="SUT54" i="3" s="1"/>
  <c r="SUU54" i="3" s="1"/>
  <c r="SUV54" i="3" s="1"/>
  <c r="SUW54" i="3" s="1"/>
  <c r="SUX54" i="3" s="1"/>
  <c r="SUY54" i="3" s="1"/>
  <c r="SUZ54" i="3" s="1"/>
  <c r="SVA54" i="3" s="1"/>
  <c r="SVB54" i="3"/>
  <c r="SUC54" i="3"/>
  <c r="SUD54" i="3" s="1"/>
  <c r="SUE54" i="3" s="1"/>
  <c r="SUF54" i="3" s="1"/>
  <c r="SUG54" i="3" s="1"/>
  <c r="SUH54" i="3" s="1"/>
  <c r="SUI54" i="3" s="1"/>
  <c r="SUJ54" i="3" s="1"/>
  <c r="SUK54" i="3" s="1"/>
  <c r="SUL54" i="3"/>
  <c r="STM54" i="3"/>
  <c r="STN54" i="3" s="1"/>
  <c r="STO54" i="3" s="1"/>
  <c r="STP54" i="3" s="1"/>
  <c r="STQ54" i="3" s="1"/>
  <c r="STR54" i="3" s="1"/>
  <c r="STS54" i="3" s="1"/>
  <c r="STT54" i="3" s="1"/>
  <c r="STU54" i="3" s="1"/>
  <c r="STV54" i="3"/>
  <c r="SSW54" i="3"/>
  <c r="SSX54" i="3" s="1"/>
  <c r="SSY54" i="3" s="1"/>
  <c r="SSZ54" i="3" s="1"/>
  <c r="STA54" i="3" s="1"/>
  <c r="STB54" i="3" s="1"/>
  <c r="STC54" i="3" s="1"/>
  <c r="STD54" i="3" s="1"/>
  <c r="STE54" i="3" s="1"/>
  <c r="STF54" i="3"/>
  <c r="SSG54" i="3"/>
  <c r="SSH54" i="3" s="1"/>
  <c r="SSI54" i="3" s="1"/>
  <c r="SSJ54" i="3" s="1"/>
  <c r="SSK54" i="3" s="1"/>
  <c r="SSL54" i="3" s="1"/>
  <c r="SSM54" i="3" s="1"/>
  <c r="SSN54" i="3" s="1"/>
  <c r="SSO54" i="3" s="1"/>
  <c r="SSP54" i="3"/>
  <c r="SRQ54" i="3"/>
  <c r="SRR54" i="3" s="1"/>
  <c r="SRS54" i="3" s="1"/>
  <c r="SRT54" i="3" s="1"/>
  <c r="SRU54" i="3" s="1"/>
  <c r="SRV54" i="3" s="1"/>
  <c r="SRW54" i="3" s="1"/>
  <c r="SRX54" i="3" s="1"/>
  <c r="SRY54" i="3" s="1"/>
  <c r="SRZ54" i="3"/>
  <c r="SRA54" i="3"/>
  <c r="SRB54" i="3" s="1"/>
  <c r="SRC54" i="3" s="1"/>
  <c r="SRD54" i="3" s="1"/>
  <c r="SRE54" i="3" s="1"/>
  <c r="SRF54" i="3" s="1"/>
  <c r="SRG54" i="3" s="1"/>
  <c r="SRH54" i="3" s="1"/>
  <c r="SRI54" i="3" s="1"/>
  <c r="SRJ54" i="3"/>
  <c r="SQK54" i="3"/>
  <c r="SQL54" i="3" s="1"/>
  <c r="SQM54" i="3" s="1"/>
  <c r="SQN54" i="3" s="1"/>
  <c r="SQO54" i="3" s="1"/>
  <c r="SQP54" i="3" s="1"/>
  <c r="SQQ54" i="3" s="1"/>
  <c r="SQR54" i="3" s="1"/>
  <c r="SQS54" i="3" s="1"/>
  <c r="SQT54" i="3"/>
  <c r="SPU54" i="3"/>
  <c r="SPV54" i="3" s="1"/>
  <c r="SPW54" i="3" s="1"/>
  <c r="SPX54" i="3" s="1"/>
  <c r="SPY54" i="3" s="1"/>
  <c r="SPZ54" i="3" s="1"/>
  <c r="SQA54" i="3" s="1"/>
  <c r="SQB54" i="3" s="1"/>
  <c r="SQC54" i="3" s="1"/>
  <c r="SQD54" i="3"/>
  <c r="SPE54" i="3"/>
  <c r="SPF54" i="3" s="1"/>
  <c r="SPG54" i="3" s="1"/>
  <c r="SPH54" i="3" s="1"/>
  <c r="SPI54" i="3" s="1"/>
  <c r="SPJ54" i="3" s="1"/>
  <c r="SPK54" i="3" s="1"/>
  <c r="SPL54" i="3" s="1"/>
  <c r="SPM54" i="3" s="1"/>
  <c r="SPN54" i="3"/>
  <c r="SOO54" i="3"/>
  <c r="SOP54" i="3" s="1"/>
  <c r="SOQ54" i="3" s="1"/>
  <c r="SOR54" i="3" s="1"/>
  <c r="SOS54" i="3" s="1"/>
  <c r="SOT54" i="3" s="1"/>
  <c r="SOU54" i="3" s="1"/>
  <c r="SOV54" i="3" s="1"/>
  <c r="SOW54" i="3" s="1"/>
  <c r="SOX54" i="3"/>
  <c r="SNY54" i="3"/>
  <c r="SNZ54" i="3" s="1"/>
  <c r="SOA54" i="3" s="1"/>
  <c r="SOB54" i="3" s="1"/>
  <c r="SOC54" i="3" s="1"/>
  <c r="SOD54" i="3" s="1"/>
  <c r="SOE54" i="3" s="1"/>
  <c r="SOF54" i="3" s="1"/>
  <c r="SOG54" i="3" s="1"/>
  <c r="SOH54" i="3"/>
  <c r="SNI54" i="3"/>
  <c r="SNJ54" i="3" s="1"/>
  <c r="SNK54" i="3" s="1"/>
  <c r="SNL54" i="3" s="1"/>
  <c r="SNM54" i="3" s="1"/>
  <c r="SNN54" i="3" s="1"/>
  <c r="SNO54" i="3" s="1"/>
  <c r="SNP54" i="3" s="1"/>
  <c r="SNQ54" i="3" s="1"/>
  <c r="SNR54" i="3"/>
  <c r="SMS54" i="3"/>
  <c r="SMT54" i="3" s="1"/>
  <c r="SMU54" i="3" s="1"/>
  <c r="SMV54" i="3" s="1"/>
  <c r="SMW54" i="3" s="1"/>
  <c r="SMX54" i="3" s="1"/>
  <c r="SMY54" i="3" s="1"/>
  <c r="SMZ54" i="3" s="1"/>
  <c r="SNA54" i="3" s="1"/>
  <c r="SNB54" i="3"/>
  <c r="SMC54" i="3"/>
  <c r="SMD54" i="3" s="1"/>
  <c r="SME54" i="3" s="1"/>
  <c r="SMF54" i="3" s="1"/>
  <c r="SMG54" i="3" s="1"/>
  <c r="SMH54" i="3" s="1"/>
  <c r="SMI54" i="3" s="1"/>
  <c r="SMJ54" i="3" s="1"/>
  <c r="SMK54" i="3" s="1"/>
  <c r="SML54" i="3"/>
  <c r="SLM54" i="3"/>
  <c r="SLN54" i="3" s="1"/>
  <c r="SLO54" i="3" s="1"/>
  <c r="SLP54" i="3" s="1"/>
  <c r="SLQ54" i="3" s="1"/>
  <c r="SLR54" i="3" s="1"/>
  <c r="SLS54" i="3" s="1"/>
  <c r="SLT54" i="3" s="1"/>
  <c r="SLU54" i="3" s="1"/>
  <c r="SLV54" i="3"/>
  <c r="SKW54" i="3"/>
  <c r="SKX54" i="3" s="1"/>
  <c r="SKY54" i="3" s="1"/>
  <c r="SKZ54" i="3" s="1"/>
  <c r="SLA54" i="3" s="1"/>
  <c r="SLB54" i="3" s="1"/>
  <c r="SLC54" i="3" s="1"/>
  <c r="SLD54" i="3" s="1"/>
  <c r="SLE54" i="3" s="1"/>
  <c r="SLF54" i="3"/>
  <c r="SKG54" i="3"/>
  <c r="SKH54" i="3" s="1"/>
  <c r="SKI54" i="3" s="1"/>
  <c r="SKJ54" i="3" s="1"/>
  <c r="SKK54" i="3" s="1"/>
  <c r="SKL54" i="3" s="1"/>
  <c r="SKM54" i="3" s="1"/>
  <c r="SKN54" i="3" s="1"/>
  <c r="SKO54" i="3" s="1"/>
  <c r="SKP54" i="3"/>
  <c r="SJQ54" i="3"/>
  <c r="SJR54" i="3" s="1"/>
  <c r="SJS54" i="3" s="1"/>
  <c r="SJT54" i="3" s="1"/>
  <c r="SJU54" i="3" s="1"/>
  <c r="SJV54" i="3" s="1"/>
  <c r="SJW54" i="3" s="1"/>
  <c r="SJX54" i="3" s="1"/>
  <c r="SJY54" i="3" s="1"/>
  <c r="SJZ54" i="3"/>
  <c r="SJA54" i="3"/>
  <c r="SJB54" i="3" s="1"/>
  <c r="SJC54" i="3" s="1"/>
  <c r="SJD54" i="3" s="1"/>
  <c r="SJE54" i="3" s="1"/>
  <c r="SJF54" i="3" s="1"/>
  <c r="SJG54" i="3" s="1"/>
  <c r="SJH54" i="3" s="1"/>
  <c r="SJI54" i="3" s="1"/>
  <c r="SJJ54" i="3"/>
  <c r="SIK54" i="3"/>
  <c r="SIL54" i="3" s="1"/>
  <c r="SIM54" i="3" s="1"/>
  <c r="SIN54" i="3" s="1"/>
  <c r="SIO54" i="3" s="1"/>
  <c r="SIP54" i="3" s="1"/>
  <c r="SIQ54" i="3" s="1"/>
  <c r="SIR54" i="3" s="1"/>
  <c r="SIS54" i="3" s="1"/>
  <c r="SIT54" i="3"/>
  <c r="SHU54" i="3"/>
  <c r="SHV54" i="3" s="1"/>
  <c r="SHW54" i="3" s="1"/>
  <c r="SHX54" i="3" s="1"/>
  <c r="SHY54" i="3" s="1"/>
  <c r="SHZ54" i="3" s="1"/>
  <c r="SIA54" i="3" s="1"/>
  <c r="SIB54" i="3" s="1"/>
  <c r="SIC54" i="3" s="1"/>
  <c r="SID54" i="3"/>
  <c r="SHE54" i="3"/>
  <c r="SHF54" i="3" s="1"/>
  <c r="SHG54" i="3" s="1"/>
  <c r="SHH54" i="3" s="1"/>
  <c r="SHI54" i="3" s="1"/>
  <c r="SHJ54" i="3" s="1"/>
  <c r="SHK54" i="3" s="1"/>
  <c r="SHL54" i="3" s="1"/>
  <c r="SHM54" i="3" s="1"/>
  <c r="SHN54" i="3"/>
  <c r="SGO54" i="3"/>
  <c r="SGP54" i="3" s="1"/>
  <c r="SGQ54" i="3" s="1"/>
  <c r="SGR54" i="3" s="1"/>
  <c r="SGS54" i="3" s="1"/>
  <c r="SGT54" i="3" s="1"/>
  <c r="SGU54" i="3" s="1"/>
  <c r="SGV54" i="3" s="1"/>
  <c r="SGW54" i="3" s="1"/>
  <c r="SGX54" i="3"/>
  <c r="SFY54" i="3"/>
  <c r="SFZ54" i="3" s="1"/>
  <c r="SGA54" i="3" s="1"/>
  <c r="SGB54" i="3" s="1"/>
  <c r="SGC54" i="3" s="1"/>
  <c r="SGD54" i="3" s="1"/>
  <c r="SGE54" i="3" s="1"/>
  <c r="SGF54" i="3" s="1"/>
  <c r="SGG54" i="3" s="1"/>
  <c r="SGH54" i="3"/>
  <c r="SFI54" i="3"/>
  <c r="SFJ54" i="3" s="1"/>
  <c r="SFK54" i="3" s="1"/>
  <c r="SFL54" i="3" s="1"/>
  <c r="SFM54" i="3" s="1"/>
  <c r="SFN54" i="3" s="1"/>
  <c r="SFO54" i="3" s="1"/>
  <c r="SFP54" i="3" s="1"/>
  <c r="SFQ54" i="3" s="1"/>
  <c r="SFR54" i="3"/>
  <c r="SES54" i="3"/>
  <c r="SET54" i="3" s="1"/>
  <c r="SEU54" i="3" s="1"/>
  <c r="SEV54" i="3" s="1"/>
  <c r="SEW54" i="3" s="1"/>
  <c r="SEX54" i="3" s="1"/>
  <c r="SEY54" i="3" s="1"/>
  <c r="SEZ54" i="3" s="1"/>
  <c r="SFA54" i="3" s="1"/>
  <c r="SFB54" i="3"/>
  <c r="SEC54" i="3"/>
  <c r="SED54" i="3" s="1"/>
  <c r="SEE54" i="3" s="1"/>
  <c r="SEF54" i="3" s="1"/>
  <c r="SEG54" i="3" s="1"/>
  <c r="SEH54" i="3" s="1"/>
  <c r="SEI54" i="3" s="1"/>
  <c r="SEJ54" i="3" s="1"/>
  <c r="SEK54" i="3" s="1"/>
  <c r="SEL54" i="3"/>
  <c r="SDM54" i="3"/>
  <c r="SDN54" i="3" s="1"/>
  <c r="SDO54" i="3" s="1"/>
  <c r="SDP54" i="3" s="1"/>
  <c r="SDQ54" i="3" s="1"/>
  <c r="SDR54" i="3" s="1"/>
  <c r="SDS54" i="3" s="1"/>
  <c r="SDT54" i="3" s="1"/>
  <c r="SDU54" i="3" s="1"/>
  <c r="SDV54" i="3"/>
  <c r="SCW54" i="3"/>
  <c r="SCX54" i="3" s="1"/>
  <c r="SCY54" i="3" s="1"/>
  <c r="SCZ54" i="3" s="1"/>
  <c r="SDA54" i="3" s="1"/>
  <c r="SDB54" i="3" s="1"/>
  <c r="SDC54" i="3" s="1"/>
  <c r="SDD54" i="3" s="1"/>
  <c r="SDE54" i="3" s="1"/>
  <c r="SDF54" i="3"/>
  <c r="SCG54" i="3"/>
  <c r="SCH54" i="3" s="1"/>
  <c r="SCI54" i="3" s="1"/>
  <c r="SCJ54" i="3" s="1"/>
  <c r="SCK54" i="3" s="1"/>
  <c r="SCL54" i="3" s="1"/>
  <c r="SCM54" i="3" s="1"/>
  <c r="SCN54" i="3" s="1"/>
  <c r="SCO54" i="3" s="1"/>
  <c r="SCP54" i="3"/>
  <c r="SBQ54" i="3"/>
  <c r="SBR54" i="3" s="1"/>
  <c r="SBS54" i="3" s="1"/>
  <c r="SBT54" i="3" s="1"/>
  <c r="SBU54" i="3" s="1"/>
  <c r="SBV54" i="3" s="1"/>
  <c r="SBW54" i="3" s="1"/>
  <c r="SBX54" i="3" s="1"/>
  <c r="SBY54" i="3" s="1"/>
  <c r="SBZ54" i="3"/>
  <c r="SBA54" i="3"/>
  <c r="SBB54" i="3" s="1"/>
  <c r="SBC54" i="3" s="1"/>
  <c r="SBD54" i="3" s="1"/>
  <c r="SBE54" i="3" s="1"/>
  <c r="SBF54" i="3" s="1"/>
  <c r="SBG54" i="3" s="1"/>
  <c r="SBH54" i="3" s="1"/>
  <c r="SBI54" i="3" s="1"/>
  <c r="SBJ54" i="3"/>
  <c r="SAK54" i="3"/>
  <c r="SAL54" i="3" s="1"/>
  <c r="SAM54" i="3" s="1"/>
  <c r="SAN54" i="3" s="1"/>
  <c r="SAO54" i="3" s="1"/>
  <c r="SAP54" i="3" s="1"/>
  <c r="SAQ54" i="3" s="1"/>
  <c r="SAR54" i="3" s="1"/>
  <c r="SAS54" i="3" s="1"/>
  <c r="SAT54" i="3"/>
  <c r="RZU54" i="3"/>
  <c r="RZV54" i="3" s="1"/>
  <c r="RZW54" i="3" s="1"/>
  <c r="RZX54" i="3" s="1"/>
  <c r="RZY54" i="3" s="1"/>
  <c r="RZZ54" i="3" s="1"/>
  <c r="SAA54" i="3" s="1"/>
  <c r="SAB54" i="3" s="1"/>
  <c r="SAC54" i="3" s="1"/>
  <c r="SAD54" i="3"/>
  <c r="RZE54" i="3"/>
  <c r="RZF54" i="3" s="1"/>
  <c r="RZG54" i="3" s="1"/>
  <c r="RZH54" i="3" s="1"/>
  <c r="RZI54" i="3" s="1"/>
  <c r="RZJ54" i="3" s="1"/>
  <c r="RZK54" i="3" s="1"/>
  <c r="RZL54" i="3" s="1"/>
  <c r="RZM54" i="3" s="1"/>
  <c r="RZN54" i="3"/>
  <c r="RYO54" i="3"/>
  <c r="RYP54" i="3" s="1"/>
  <c r="RYQ54" i="3" s="1"/>
  <c r="RYR54" i="3" s="1"/>
  <c r="RYS54" i="3" s="1"/>
  <c r="RYT54" i="3" s="1"/>
  <c r="RYU54" i="3" s="1"/>
  <c r="RYV54" i="3" s="1"/>
  <c r="RYW54" i="3" s="1"/>
  <c r="RYX54" i="3"/>
  <c r="RXY54" i="3"/>
  <c r="RXZ54" i="3" s="1"/>
  <c r="RYA54" i="3" s="1"/>
  <c r="RYB54" i="3" s="1"/>
  <c r="RYC54" i="3" s="1"/>
  <c r="RYD54" i="3" s="1"/>
  <c r="RYE54" i="3" s="1"/>
  <c r="RYF54" i="3" s="1"/>
  <c r="RYG54" i="3" s="1"/>
  <c r="RYH54" i="3"/>
  <c r="RXI54" i="3"/>
  <c r="RXJ54" i="3" s="1"/>
  <c r="RXK54" i="3" s="1"/>
  <c r="RXL54" i="3" s="1"/>
  <c r="RXM54" i="3" s="1"/>
  <c r="RXN54" i="3" s="1"/>
  <c r="RXO54" i="3" s="1"/>
  <c r="RXP54" i="3" s="1"/>
  <c r="RXQ54" i="3" s="1"/>
  <c r="RXR54" i="3"/>
  <c r="RWS54" i="3"/>
  <c r="RWT54" i="3" s="1"/>
  <c r="RWU54" i="3" s="1"/>
  <c r="RWV54" i="3" s="1"/>
  <c r="RWW54" i="3" s="1"/>
  <c r="RWX54" i="3" s="1"/>
  <c r="RWY54" i="3" s="1"/>
  <c r="RWZ54" i="3" s="1"/>
  <c r="RXA54" i="3" s="1"/>
  <c r="RXB54" i="3"/>
  <c r="RWC54" i="3"/>
  <c r="RWD54" i="3" s="1"/>
  <c r="RWE54" i="3" s="1"/>
  <c r="RWF54" i="3" s="1"/>
  <c r="RWG54" i="3" s="1"/>
  <c r="RWH54" i="3" s="1"/>
  <c r="RWI54" i="3" s="1"/>
  <c r="RWJ54" i="3" s="1"/>
  <c r="RWK54" i="3" s="1"/>
  <c r="RWL54" i="3"/>
  <c r="RVM54" i="3"/>
  <c r="RVN54" i="3" s="1"/>
  <c r="RVO54" i="3" s="1"/>
  <c r="RVP54" i="3" s="1"/>
  <c r="RVQ54" i="3" s="1"/>
  <c r="RVR54" i="3" s="1"/>
  <c r="RVS54" i="3" s="1"/>
  <c r="RVT54" i="3" s="1"/>
  <c r="RVU54" i="3" s="1"/>
  <c r="RVV54" i="3"/>
  <c r="RUW54" i="3"/>
  <c r="RUX54" i="3" s="1"/>
  <c r="RUY54" i="3" s="1"/>
  <c r="RUZ54" i="3" s="1"/>
  <c r="RVA54" i="3" s="1"/>
  <c r="RVB54" i="3" s="1"/>
  <c r="RVC54" i="3" s="1"/>
  <c r="RVD54" i="3" s="1"/>
  <c r="RVE54" i="3" s="1"/>
  <c r="RVF54" i="3"/>
  <c r="RUG54" i="3"/>
  <c r="RUH54" i="3" s="1"/>
  <c r="RUI54" i="3" s="1"/>
  <c r="RUJ54" i="3" s="1"/>
  <c r="RUK54" i="3" s="1"/>
  <c r="RUL54" i="3" s="1"/>
  <c r="RUM54" i="3" s="1"/>
  <c r="RUN54" i="3" s="1"/>
  <c r="RUO54" i="3" s="1"/>
  <c r="RUP54" i="3"/>
  <c r="RTQ54" i="3"/>
  <c r="RTR54" i="3" s="1"/>
  <c r="RTS54" i="3" s="1"/>
  <c r="RTT54" i="3" s="1"/>
  <c r="RTU54" i="3" s="1"/>
  <c r="RTV54" i="3" s="1"/>
  <c r="RTW54" i="3" s="1"/>
  <c r="RTX54" i="3" s="1"/>
  <c r="RTY54" i="3" s="1"/>
  <c r="RTZ54" i="3"/>
  <c r="RTA54" i="3"/>
  <c r="RTB54" i="3" s="1"/>
  <c r="RTC54" i="3" s="1"/>
  <c r="RTD54" i="3" s="1"/>
  <c r="RTE54" i="3" s="1"/>
  <c r="RTF54" i="3" s="1"/>
  <c r="RTG54" i="3" s="1"/>
  <c r="RTH54" i="3" s="1"/>
  <c r="RTI54" i="3" s="1"/>
  <c r="RTJ54" i="3"/>
  <c r="RSK54" i="3"/>
  <c r="RSL54" i="3" s="1"/>
  <c r="RSM54" i="3" s="1"/>
  <c r="RSN54" i="3" s="1"/>
  <c r="RSO54" i="3" s="1"/>
  <c r="RSP54" i="3" s="1"/>
  <c r="RSQ54" i="3" s="1"/>
  <c r="RSR54" i="3" s="1"/>
  <c r="RSS54" i="3" s="1"/>
  <c r="RST54" i="3"/>
  <c r="RRU54" i="3"/>
  <c r="RRV54" i="3" s="1"/>
  <c r="RRW54" i="3" s="1"/>
  <c r="RRX54" i="3" s="1"/>
  <c r="RRY54" i="3" s="1"/>
  <c r="RRZ54" i="3" s="1"/>
  <c r="RSA54" i="3" s="1"/>
  <c r="RSB54" i="3" s="1"/>
  <c r="RSC54" i="3" s="1"/>
  <c r="RSD54" i="3"/>
  <c r="RRE54" i="3"/>
  <c r="RRF54" i="3" s="1"/>
  <c r="RRG54" i="3" s="1"/>
  <c r="RRH54" i="3" s="1"/>
  <c r="RRI54" i="3" s="1"/>
  <c r="RRJ54" i="3" s="1"/>
  <c r="RRK54" i="3" s="1"/>
  <c r="RRL54" i="3" s="1"/>
  <c r="RRM54" i="3" s="1"/>
  <c r="RRN54" i="3"/>
  <c r="RQO54" i="3"/>
  <c r="RQP54" i="3" s="1"/>
  <c r="RQQ54" i="3" s="1"/>
  <c r="RQR54" i="3" s="1"/>
  <c r="RQS54" i="3" s="1"/>
  <c r="RQT54" i="3" s="1"/>
  <c r="RQU54" i="3" s="1"/>
  <c r="RQV54" i="3" s="1"/>
  <c r="RQW54" i="3" s="1"/>
  <c r="RQX54" i="3"/>
  <c r="RPY54" i="3"/>
  <c r="RPZ54" i="3" s="1"/>
  <c r="RQA54" i="3" s="1"/>
  <c r="RQB54" i="3" s="1"/>
  <c r="RQC54" i="3" s="1"/>
  <c r="RQD54" i="3" s="1"/>
  <c r="RQE54" i="3" s="1"/>
  <c r="RQF54" i="3" s="1"/>
  <c r="RQG54" i="3" s="1"/>
  <c r="RQH54" i="3"/>
  <c r="RPI54" i="3"/>
  <c r="RPJ54" i="3" s="1"/>
  <c r="RPK54" i="3" s="1"/>
  <c r="RPL54" i="3" s="1"/>
  <c r="RPM54" i="3" s="1"/>
  <c r="RPN54" i="3" s="1"/>
  <c r="RPO54" i="3" s="1"/>
  <c r="RPP54" i="3" s="1"/>
  <c r="RPQ54" i="3" s="1"/>
  <c r="RPR54" i="3"/>
  <c r="ROS54" i="3"/>
  <c r="ROT54" i="3" s="1"/>
  <c r="ROU54" i="3" s="1"/>
  <c r="ROV54" i="3" s="1"/>
  <c r="ROW54" i="3" s="1"/>
  <c r="ROX54" i="3" s="1"/>
  <c r="ROY54" i="3" s="1"/>
  <c r="ROZ54" i="3" s="1"/>
  <c r="RPA54" i="3" s="1"/>
  <c r="RPB54" i="3"/>
  <c r="ROC54" i="3"/>
  <c r="ROD54" i="3" s="1"/>
  <c r="ROE54" i="3" s="1"/>
  <c r="ROF54" i="3" s="1"/>
  <c r="ROG54" i="3" s="1"/>
  <c r="ROH54" i="3" s="1"/>
  <c r="ROI54" i="3" s="1"/>
  <c r="ROJ54" i="3" s="1"/>
  <c r="ROK54" i="3" s="1"/>
  <c r="ROL54" i="3"/>
  <c r="RNM54" i="3"/>
  <c r="RNN54" i="3" s="1"/>
  <c r="RNO54" i="3" s="1"/>
  <c r="RNP54" i="3" s="1"/>
  <c r="RNQ54" i="3" s="1"/>
  <c r="RNR54" i="3" s="1"/>
  <c r="RNS54" i="3" s="1"/>
  <c r="RNT54" i="3" s="1"/>
  <c r="RNU54" i="3" s="1"/>
  <c r="RNV54" i="3"/>
  <c r="RMW54" i="3"/>
  <c r="RMX54" i="3" s="1"/>
  <c r="RMY54" i="3" s="1"/>
  <c r="RMZ54" i="3" s="1"/>
  <c r="RNA54" i="3" s="1"/>
  <c r="RNB54" i="3" s="1"/>
  <c r="RNC54" i="3" s="1"/>
  <c r="RND54" i="3" s="1"/>
  <c r="RNE54" i="3" s="1"/>
  <c r="RNF54" i="3"/>
  <c r="RMG54" i="3"/>
  <c r="RMH54" i="3" s="1"/>
  <c r="RMI54" i="3" s="1"/>
  <c r="RMJ54" i="3" s="1"/>
  <c r="RMK54" i="3" s="1"/>
  <c r="RML54" i="3" s="1"/>
  <c r="RMM54" i="3" s="1"/>
  <c r="RMN54" i="3" s="1"/>
  <c r="RMO54" i="3" s="1"/>
  <c r="RMP54" i="3"/>
  <c r="RLQ54" i="3"/>
  <c r="RLR54" i="3" s="1"/>
  <c r="RLS54" i="3" s="1"/>
  <c r="RLT54" i="3" s="1"/>
  <c r="RLU54" i="3" s="1"/>
  <c r="RLV54" i="3" s="1"/>
  <c r="RLW54" i="3" s="1"/>
  <c r="RLX54" i="3" s="1"/>
  <c r="RLY54" i="3" s="1"/>
  <c r="RLZ54" i="3"/>
  <c r="RLA54" i="3"/>
  <c r="RLB54" i="3" s="1"/>
  <c r="RLC54" i="3" s="1"/>
  <c r="RLD54" i="3" s="1"/>
  <c r="RLE54" i="3" s="1"/>
  <c r="RLF54" i="3" s="1"/>
  <c r="RLG54" i="3" s="1"/>
  <c r="RLH54" i="3" s="1"/>
  <c r="RLI54" i="3" s="1"/>
  <c r="RLJ54" i="3"/>
  <c r="RKK54" i="3"/>
  <c r="RKL54" i="3" s="1"/>
  <c r="RKM54" i="3" s="1"/>
  <c r="RKN54" i="3" s="1"/>
  <c r="RKO54" i="3" s="1"/>
  <c r="RKP54" i="3" s="1"/>
  <c r="RKQ54" i="3" s="1"/>
  <c r="RKR54" i="3" s="1"/>
  <c r="RKS54" i="3" s="1"/>
  <c r="RKT54" i="3"/>
  <c r="RJU54" i="3"/>
  <c r="RJV54" i="3" s="1"/>
  <c r="RJW54" i="3" s="1"/>
  <c r="RJX54" i="3" s="1"/>
  <c r="RJY54" i="3" s="1"/>
  <c r="RJZ54" i="3" s="1"/>
  <c r="RKA54" i="3" s="1"/>
  <c r="RKB54" i="3" s="1"/>
  <c r="RKC54" i="3" s="1"/>
  <c r="RKD54" i="3"/>
  <c r="RJE54" i="3"/>
  <c r="RJF54" i="3" s="1"/>
  <c r="RJG54" i="3" s="1"/>
  <c r="RJH54" i="3" s="1"/>
  <c r="RJI54" i="3" s="1"/>
  <c r="RJJ54" i="3" s="1"/>
  <c r="RJK54" i="3" s="1"/>
  <c r="RJL54" i="3" s="1"/>
  <c r="RJM54" i="3" s="1"/>
  <c r="RJN54" i="3"/>
  <c r="RIO54" i="3"/>
  <c r="RIP54" i="3" s="1"/>
  <c r="RIQ54" i="3" s="1"/>
  <c r="RIR54" i="3" s="1"/>
  <c r="RIS54" i="3" s="1"/>
  <c r="RIT54" i="3" s="1"/>
  <c r="RIU54" i="3" s="1"/>
  <c r="RIV54" i="3" s="1"/>
  <c r="RIW54" i="3" s="1"/>
  <c r="RIX54" i="3"/>
  <c r="RHY54" i="3"/>
  <c r="RHZ54" i="3" s="1"/>
  <c r="RIA54" i="3" s="1"/>
  <c r="RIB54" i="3" s="1"/>
  <c r="RIC54" i="3" s="1"/>
  <c r="RID54" i="3" s="1"/>
  <c r="RIE54" i="3" s="1"/>
  <c r="RIF54" i="3" s="1"/>
  <c r="RIG54" i="3" s="1"/>
  <c r="RIH54" i="3"/>
  <c r="RHI54" i="3"/>
  <c r="RHJ54" i="3" s="1"/>
  <c r="RHK54" i="3" s="1"/>
  <c r="RHL54" i="3" s="1"/>
  <c r="RHM54" i="3" s="1"/>
  <c r="RHN54" i="3" s="1"/>
  <c r="RHO54" i="3" s="1"/>
  <c r="RHP54" i="3" s="1"/>
  <c r="RHQ54" i="3" s="1"/>
  <c r="RHR54" i="3"/>
  <c r="RGS54" i="3"/>
  <c r="RGT54" i="3" s="1"/>
  <c r="RGU54" i="3" s="1"/>
  <c r="RGV54" i="3" s="1"/>
  <c r="RGW54" i="3" s="1"/>
  <c r="RGX54" i="3" s="1"/>
  <c r="RGY54" i="3" s="1"/>
  <c r="RGZ54" i="3" s="1"/>
  <c r="RHA54" i="3" s="1"/>
  <c r="RHB54" i="3"/>
  <c r="RGC54" i="3"/>
  <c r="RGD54" i="3" s="1"/>
  <c r="RGE54" i="3" s="1"/>
  <c r="RGF54" i="3" s="1"/>
  <c r="RGG54" i="3" s="1"/>
  <c r="RGH54" i="3" s="1"/>
  <c r="RGI54" i="3" s="1"/>
  <c r="RGJ54" i="3" s="1"/>
  <c r="RGK54" i="3" s="1"/>
  <c r="RGL54" i="3"/>
  <c r="RFM54" i="3"/>
  <c r="RFN54" i="3" s="1"/>
  <c r="RFO54" i="3" s="1"/>
  <c r="RFP54" i="3" s="1"/>
  <c r="RFQ54" i="3" s="1"/>
  <c r="RFR54" i="3" s="1"/>
  <c r="RFS54" i="3" s="1"/>
  <c r="RFT54" i="3" s="1"/>
  <c r="RFU54" i="3" s="1"/>
  <c r="RFV54" i="3"/>
  <c r="REW54" i="3"/>
  <c r="REX54" i="3" s="1"/>
  <c r="REY54" i="3" s="1"/>
  <c r="REZ54" i="3" s="1"/>
  <c r="RFA54" i="3" s="1"/>
  <c r="RFB54" i="3" s="1"/>
  <c r="RFC54" i="3" s="1"/>
  <c r="RFD54" i="3" s="1"/>
  <c r="RFE54" i="3" s="1"/>
  <c r="RFF54" i="3"/>
  <c r="REG54" i="3"/>
  <c r="REH54" i="3" s="1"/>
  <c r="REI54" i="3" s="1"/>
  <c r="REJ54" i="3" s="1"/>
  <c r="REK54" i="3" s="1"/>
  <c r="REL54" i="3" s="1"/>
  <c r="REM54" i="3" s="1"/>
  <c r="REN54" i="3" s="1"/>
  <c r="REO54" i="3" s="1"/>
  <c r="REP54" i="3"/>
  <c r="RDQ54" i="3"/>
  <c r="RDR54" i="3" s="1"/>
  <c r="RDS54" i="3" s="1"/>
  <c r="RDT54" i="3" s="1"/>
  <c r="RDU54" i="3" s="1"/>
  <c r="RDV54" i="3" s="1"/>
  <c r="RDW54" i="3" s="1"/>
  <c r="RDX54" i="3" s="1"/>
  <c r="RDY54" i="3" s="1"/>
  <c r="RDZ54" i="3"/>
  <c r="RDA54" i="3"/>
  <c r="RDB54" i="3" s="1"/>
  <c r="RDC54" i="3" s="1"/>
  <c r="RDD54" i="3" s="1"/>
  <c r="RDE54" i="3" s="1"/>
  <c r="RDF54" i="3" s="1"/>
  <c r="RDG54" i="3" s="1"/>
  <c r="RDH54" i="3" s="1"/>
  <c r="RDI54" i="3" s="1"/>
  <c r="RDJ54" i="3"/>
  <c r="RCK54" i="3"/>
  <c r="RCL54" i="3" s="1"/>
  <c r="RCM54" i="3" s="1"/>
  <c r="RCN54" i="3" s="1"/>
  <c r="RCO54" i="3" s="1"/>
  <c r="RCP54" i="3" s="1"/>
  <c r="RCQ54" i="3" s="1"/>
  <c r="RCR54" i="3" s="1"/>
  <c r="RCS54" i="3" s="1"/>
  <c r="RCT54" i="3"/>
  <c r="RBU54" i="3"/>
  <c r="RBV54" i="3" s="1"/>
  <c r="RBW54" i="3" s="1"/>
  <c r="RBX54" i="3" s="1"/>
  <c r="RBY54" i="3" s="1"/>
  <c r="RBZ54" i="3" s="1"/>
  <c r="RCA54" i="3" s="1"/>
  <c r="RCB54" i="3" s="1"/>
  <c r="RCC54" i="3" s="1"/>
  <c r="RCD54" i="3"/>
  <c r="RBE54" i="3"/>
  <c r="RBF54" i="3" s="1"/>
  <c r="RBG54" i="3" s="1"/>
  <c r="RBH54" i="3" s="1"/>
  <c r="RBI54" i="3" s="1"/>
  <c r="RBJ54" i="3" s="1"/>
  <c r="RBK54" i="3" s="1"/>
  <c r="RBL54" i="3" s="1"/>
  <c r="RBM54" i="3" s="1"/>
  <c r="RBN54" i="3"/>
  <c r="RAO54" i="3"/>
  <c r="RAP54" i="3" s="1"/>
  <c r="RAQ54" i="3" s="1"/>
  <c r="RAR54" i="3" s="1"/>
  <c r="RAS54" i="3" s="1"/>
  <c r="RAT54" i="3" s="1"/>
  <c r="RAU54" i="3" s="1"/>
  <c r="RAV54" i="3" s="1"/>
  <c r="RAW54" i="3" s="1"/>
  <c r="RAX54" i="3"/>
  <c r="QZY54" i="3"/>
  <c r="QZZ54" i="3" s="1"/>
  <c r="RAA54" i="3" s="1"/>
  <c r="RAB54" i="3" s="1"/>
  <c r="RAC54" i="3" s="1"/>
  <c r="RAD54" i="3" s="1"/>
  <c r="RAE54" i="3" s="1"/>
  <c r="RAF54" i="3" s="1"/>
  <c r="RAG54" i="3" s="1"/>
  <c r="RAH54" i="3"/>
  <c r="QZI54" i="3"/>
  <c r="QZJ54" i="3" s="1"/>
  <c r="QZK54" i="3" s="1"/>
  <c r="QZL54" i="3" s="1"/>
  <c r="QZM54" i="3" s="1"/>
  <c r="QZN54" i="3" s="1"/>
  <c r="QZO54" i="3" s="1"/>
  <c r="QZP54" i="3" s="1"/>
  <c r="QZQ54" i="3" s="1"/>
  <c r="QZR54" i="3"/>
  <c r="QYS54" i="3"/>
  <c r="QYT54" i="3" s="1"/>
  <c r="QYU54" i="3" s="1"/>
  <c r="QYV54" i="3" s="1"/>
  <c r="QYW54" i="3" s="1"/>
  <c r="QYX54" i="3" s="1"/>
  <c r="QYY54" i="3" s="1"/>
  <c r="QYZ54" i="3" s="1"/>
  <c r="QZA54" i="3" s="1"/>
  <c r="QZB54" i="3"/>
  <c r="QYC54" i="3"/>
  <c r="QYD54" i="3" s="1"/>
  <c r="QYE54" i="3" s="1"/>
  <c r="QYF54" i="3" s="1"/>
  <c r="QYG54" i="3" s="1"/>
  <c r="QYH54" i="3" s="1"/>
  <c r="QYI54" i="3" s="1"/>
  <c r="QYJ54" i="3" s="1"/>
  <c r="QYK54" i="3" s="1"/>
  <c r="QYL54" i="3"/>
  <c r="QXM54" i="3"/>
  <c r="QXN54" i="3" s="1"/>
  <c r="QXO54" i="3" s="1"/>
  <c r="QXP54" i="3" s="1"/>
  <c r="QXQ54" i="3" s="1"/>
  <c r="QXR54" i="3" s="1"/>
  <c r="QXS54" i="3" s="1"/>
  <c r="QXT54" i="3" s="1"/>
  <c r="QXU54" i="3" s="1"/>
  <c r="QXV54" i="3"/>
  <c r="QWW54" i="3"/>
  <c r="QWX54" i="3" s="1"/>
  <c r="QWY54" i="3" s="1"/>
  <c r="QWZ54" i="3" s="1"/>
  <c r="QXA54" i="3" s="1"/>
  <c r="QXB54" i="3" s="1"/>
  <c r="QXC54" i="3" s="1"/>
  <c r="QXD54" i="3" s="1"/>
  <c r="QXE54" i="3" s="1"/>
  <c r="QXF54" i="3"/>
  <c r="QWG54" i="3"/>
  <c r="QWH54" i="3" s="1"/>
  <c r="QWI54" i="3" s="1"/>
  <c r="QWJ54" i="3" s="1"/>
  <c r="QWK54" i="3" s="1"/>
  <c r="QWL54" i="3" s="1"/>
  <c r="QWM54" i="3" s="1"/>
  <c r="QWN54" i="3" s="1"/>
  <c r="QWO54" i="3" s="1"/>
  <c r="QWP54" i="3"/>
  <c r="QVQ54" i="3"/>
  <c r="QVR54" i="3" s="1"/>
  <c r="QVS54" i="3" s="1"/>
  <c r="QVT54" i="3" s="1"/>
  <c r="QVU54" i="3" s="1"/>
  <c r="QVV54" i="3" s="1"/>
  <c r="QVW54" i="3" s="1"/>
  <c r="QVX54" i="3" s="1"/>
  <c r="QVY54" i="3" s="1"/>
  <c r="QVZ54" i="3"/>
  <c r="QVA54" i="3"/>
  <c r="QVB54" i="3" s="1"/>
  <c r="QVC54" i="3" s="1"/>
  <c r="QVD54" i="3" s="1"/>
  <c r="QVE54" i="3" s="1"/>
  <c r="QVF54" i="3" s="1"/>
  <c r="QVG54" i="3" s="1"/>
  <c r="QVH54" i="3" s="1"/>
  <c r="QVI54" i="3" s="1"/>
  <c r="QVJ54" i="3"/>
  <c r="QUK54" i="3"/>
  <c r="QUL54" i="3" s="1"/>
  <c r="QUM54" i="3" s="1"/>
  <c r="QUN54" i="3" s="1"/>
  <c r="QUO54" i="3" s="1"/>
  <c r="QUP54" i="3" s="1"/>
  <c r="QUQ54" i="3" s="1"/>
  <c r="QUR54" i="3" s="1"/>
  <c r="QUS54" i="3" s="1"/>
  <c r="QUT54" i="3"/>
  <c r="QTU54" i="3"/>
  <c r="QTV54" i="3" s="1"/>
  <c r="QTW54" i="3" s="1"/>
  <c r="QTX54" i="3" s="1"/>
  <c r="QTY54" i="3" s="1"/>
  <c r="QTZ54" i="3" s="1"/>
  <c r="QUA54" i="3" s="1"/>
  <c r="QUB54" i="3" s="1"/>
  <c r="QUC54" i="3" s="1"/>
  <c r="QUD54" i="3"/>
  <c r="QTE54" i="3"/>
  <c r="QTF54" i="3" s="1"/>
  <c r="QTG54" i="3" s="1"/>
  <c r="QTH54" i="3" s="1"/>
  <c r="QTI54" i="3" s="1"/>
  <c r="QTJ54" i="3" s="1"/>
  <c r="QTK54" i="3" s="1"/>
  <c r="QTL54" i="3" s="1"/>
  <c r="QTM54" i="3" s="1"/>
  <c r="QTN54" i="3"/>
  <c r="QSO54" i="3"/>
  <c r="QSP54" i="3" s="1"/>
  <c r="QSQ54" i="3" s="1"/>
  <c r="QSR54" i="3" s="1"/>
  <c r="QSS54" i="3" s="1"/>
  <c r="QST54" i="3" s="1"/>
  <c r="QSU54" i="3" s="1"/>
  <c r="QSV54" i="3" s="1"/>
  <c r="QSW54" i="3" s="1"/>
  <c r="QSX54" i="3"/>
  <c r="QRY54" i="3"/>
  <c r="QRZ54" i="3" s="1"/>
  <c r="QSA54" i="3" s="1"/>
  <c r="QSB54" i="3" s="1"/>
  <c r="QSC54" i="3" s="1"/>
  <c r="QSD54" i="3" s="1"/>
  <c r="QSE54" i="3" s="1"/>
  <c r="QSF54" i="3" s="1"/>
  <c r="QSG54" i="3" s="1"/>
  <c r="QSH54" i="3"/>
  <c r="QRI54" i="3"/>
  <c r="QRJ54" i="3" s="1"/>
  <c r="QRK54" i="3" s="1"/>
  <c r="QRL54" i="3" s="1"/>
  <c r="QRM54" i="3" s="1"/>
  <c r="QRN54" i="3" s="1"/>
  <c r="QRO54" i="3" s="1"/>
  <c r="QRP54" i="3" s="1"/>
  <c r="QRQ54" i="3" s="1"/>
  <c r="QRR54" i="3"/>
  <c r="QQS54" i="3"/>
  <c r="QQT54" i="3" s="1"/>
  <c r="QQU54" i="3" s="1"/>
  <c r="QQV54" i="3" s="1"/>
  <c r="QQW54" i="3" s="1"/>
  <c r="QQX54" i="3" s="1"/>
  <c r="QQY54" i="3" s="1"/>
  <c r="QQZ54" i="3" s="1"/>
  <c r="QRA54" i="3" s="1"/>
  <c r="QRB54" i="3"/>
  <c r="QQC54" i="3"/>
  <c r="QQD54" i="3" s="1"/>
  <c r="QQE54" i="3" s="1"/>
  <c r="QQF54" i="3" s="1"/>
  <c r="QQG54" i="3" s="1"/>
  <c r="QQH54" i="3" s="1"/>
  <c r="QQI54" i="3" s="1"/>
  <c r="QQJ54" i="3" s="1"/>
  <c r="QQK54" i="3" s="1"/>
  <c r="QQL54" i="3"/>
  <c r="QPM54" i="3"/>
  <c r="QPN54" i="3" s="1"/>
  <c r="QPO54" i="3" s="1"/>
  <c r="QPP54" i="3" s="1"/>
  <c r="QPQ54" i="3" s="1"/>
  <c r="QPR54" i="3" s="1"/>
  <c r="QPS54" i="3" s="1"/>
  <c r="QPT54" i="3" s="1"/>
  <c r="QPU54" i="3" s="1"/>
  <c r="QPV54" i="3"/>
  <c r="QOW54" i="3"/>
  <c r="QOX54" i="3" s="1"/>
  <c r="QOY54" i="3" s="1"/>
  <c r="QOZ54" i="3" s="1"/>
  <c r="QPA54" i="3" s="1"/>
  <c r="QPB54" i="3" s="1"/>
  <c r="QPC54" i="3" s="1"/>
  <c r="QPD54" i="3" s="1"/>
  <c r="QPE54" i="3" s="1"/>
  <c r="QPF54" i="3"/>
  <c r="QOG54" i="3"/>
  <c r="QOH54" i="3" s="1"/>
  <c r="QOI54" i="3" s="1"/>
  <c r="QOJ54" i="3" s="1"/>
  <c r="QOK54" i="3" s="1"/>
  <c r="QOL54" i="3" s="1"/>
  <c r="QOM54" i="3" s="1"/>
  <c r="QON54" i="3" s="1"/>
  <c r="QOO54" i="3" s="1"/>
  <c r="QOP54" i="3"/>
  <c r="QNQ54" i="3"/>
  <c r="QNR54" i="3" s="1"/>
  <c r="QNS54" i="3" s="1"/>
  <c r="QNT54" i="3" s="1"/>
  <c r="QNU54" i="3" s="1"/>
  <c r="QNV54" i="3" s="1"/>
  <c r="QNW54" i="3" s="1"/>
  <c r="QNX54" i="3" s="1"/>
  <c r="QNY54" i="3" s="1"/>
  <c r="QNZ54" i="3"/>
  <c r="QNA54" i="3"/>
  <c r="QNB54" i="3" s="1"/>
  <c r="QNC54" i="3" s="1"/>
  <c r="QND54" i="3" s="1"/>
  <c r="QNE54" i="3" s="1"/>
  <c r="QNF54" i="3" s="1"/>
  <c r="QNG54" i="3" s="1"/>
  <c r="QNH54" i="3" s="1"/>
  <c r="QNI54" i="3" s="1"/>
  <c r="QNJ54" i="3"/>
  <c r="QMK54" i="3"/>
  <c r="QML54" i="3" s="1"/>
  <c r="QMM54" i="3" s="1"/>
  <c r="QMN54" i="3" s="1"/>
  <c r="QMO54" i="3" s="1"/>
  <c r="QMP54" i="3" s="1"/>
  <c r="QMQ54" i="3" s="1"/>
  <c r="QMR54" i="3" s="1"/>
  <c r="QMS54" i="3" s="1"/>
  <c r="QMT54" i="3"/>
  <c r="QLU54" i="3"/>
  <c r="QLV54" i="3" s="1"/>
  <c r="QLW54" i="3" s="1"/>
  <c r="QLX54" i="3" s="1"/>
  <c r="QLY54" i="3" s="1"/>
  <c r="QLZ54" i="3" s="1"/>
  <c r="QMA54" i="3" s="1"/>
  <c r="QMB54" i="3" s="1"/>
  <c r="QMC54" i="3" s="1"/>
  <c r="QMD54" i="3"/>
  <c r="QLE54" i="3"/>
  <c r="QLF54" i="3" s="1"/>
  <c r="QLG54" i="3" s="1"/>
  <c r="QLH54" i="3" s="1"/>
  <c r="QLI54" i="3" s="1"/>
  <c r="QLJ54" i="3" s="1"/>
  <c r="QLK54" i="3" s="1"/>
  <c r="QLL54" i="3" s="1"/>
  <c r="QLM54" i="3" s="1"/>
  <c r="QLN54" i="3"/>
  <c r="QKO54" i="3"/>
  <c r="QKP54" i="3" s="1"/>
  <c r="QKQ54" i="3" s="1"/>
  <c r="QKR54" i="3" s="1"/>
  <c r="QKS54" i="3" s="1"/>
  <c r="QKT54" i="3" s="1"/>
  <c r="QKU54" i="3" s="1"/>
  <c r="QKV54" i="3" s="1"/>
  <c r="QKW54" i="3" s="1"/>
  <c r="QKX54" i="3"/>
  <c r="QJY54" i="3"/>
  <c r="QJZ54" i="3" s="1"/>
  <c r="QKA54" i="3" s="1"/>
  <c r="QKB54" i="3" s="1"/>
  <c r="QKC54" i="3" s="1"/>
  <c r="QKD54" i="3" s="1"/>
  <c r="QKE54" i="3" s="1"/>
  <c r="QKF54" i="3" s="1"/>
  <c r="QKG54" i="3" s="1"/>
  <c r="QKH54" i="3"/>
  <c r="QJI54" i="3"/>
  <c r="QJJ54" i="3" s="1"/>
  <c r="QJK54" i="3" s="1"/>
  <c r="QJL54" i="3" s="1"/>
  <c r="QJM54" i="3" s="1"/>
  <c r="QJN54" i="3" s="1"/>
  <c r="QJO54" i="3" s="1"/>
  <c r="QJP54" i="3" s="1"/>
  <c r="QJQ54" i="3" s="1"/>
  <c r="QJR54" i="3"/>
  <c r="QIS54" i="3"/>
  <c r="QIT54" i="3" s="1"/>
  <c r="QIU54" i="3" s="1"/>
  <c r="QIV54" i="3" s="1"/>
  <c r="QIW54" i="3" s="1"/>
  <c r="QIX54" i="3" s="1"/>
  <c r="QIY54" i="3" s="1"/>
  <c r="QIZ54" i="3" s="1"/>
  <c r="QJA54" i="3" s="1"/>
  <c r="QJB54" i="3"/>
  <c r="QIC54" i="3"/>
  <c r="QID54" i="3" s="1"/>
  <c r="QIE54" i="3" s="1"/>
  <c r="QIF54" i="3" s="1"/>
  <c r="QIG54" i="3" s="1"/>
  <c r="QIH54" i="3" s="1"/>
  <c r="QII54" i="3" s="1"/>
  <c r="QIJ54" i="3" s="1"/>
  <c r="QIK54" i="3" s="1"/>
  <c r="QIL54" i="3"/>
  <c r="QHM54" i="3"/>
  <c r="QHN54" i="3" s="1"/>
  <c r="QHO54" i="3" s="1"/>
  <c r="QHP54" i="3" s="1"/>
  <c r="QHQ54" i="3" s="1"/>
  <c r="QHR54" i="3" s="1"/>
  <c r="QHS54" i="3" s="1"/>
  <c r="QHT54" i="3" s="1"/>
  <c r="QHU54" i="3" s="1"/>
  <c r="QHV54" i="3"/>
  <c r="QGW54" i="3"/>
  <c r="QGX54" i="3" s="1"/>
  <c r="QGY54" i="3" s="1"/>
  <c r="QGZ54" i="3" s="1"/>
  <c r="QHA54" i="3" s="1"/>
  <c r="QHB54" i="3" s="1"/>
  <c r="QHC54" i="3" s="1"/>
  <c r="QHD54" i="3" s="1"/>
  <c r="QHE54" i="3" s="1"/>
  <c r="QHF54" i="3"/>
  <c r="QGG54" i="3"/>
  <c r="QGH54" i="3" s="1"/>
  <c r="QGI54" i="3" s="1"/>
  <c r="QGJ54" i="3" s="1"/>
  <c r="QGK54" i="3" s="1"/>
  <c r="QGL54" i="3" s="1"/>
  <c r="QGM54" i="3" s="1"/>
  <c r="QGN54" i="3" s="1"/>
  <c r="QGO54" i="3" s="1"/>
  <c r="QGP54" i="3"/>
  <c r="QFQ54" i="3"/>
  <c r="QFR54" i="3" s="1"/>
  <c r="QFS54" i="3" s="1"/>
  <c r="QFT54" i="3" s="1"/>
  <c r="QFU54" i="3" s="1"/>
  <c r="QFV54" i="3" s="1"/>
  <c r="QFW54" i="3" s="1"/>
  <c r="QFX54" i="3" s="1"/>
  <c r="QFY54" i="3" s="1"/>
  <c r="QFZ54" i="3"/>
  <c r="QFA54" i="3"/>
  <c r="QFB54" i="3" s="1"/>
  <c r="QFC54" i="3" s="1"/>
  <c r="QFD54" i="3" s="1"/>
  <c r="QFE54" i="3" s="1"/>
  <c r="QFF54" i="3" s="1"/>
  <c r="QFG54" i="3" s="1"/>
  <c r="QFH54" i="3" s="1"/>
  <c r="QFI54" i="3" s="1"/>
  <c r="QFJ54" i="3"/>
  <c r="QEK54" i="3"/>
  <c r="QEL54" i="3" s="1"/>
  <c r="QEM54" i="3" s="1"/>
  <c r="QEN54" i="3" s="1"/>
  <c r="QEO54" i="3" s="1"/>
  <c r="QEP54" i="3" s="1"/>
  <c r="QEQ54" i="3" s="1"/>
  <c r="QER54" i="3" s="1"/>
  <c r="QES54" i="3" s="1"/>
  <c r="QET54" i="3"/>
  <c r="QDU54" i="3"/>
  <c r="QDV54" i="3" s="1"/>
  <c r="QDW54" i="3" s="1"/>
  <c r="QDX54" i="3" s="1"/>
  <c r="QDY54" i="3" s="1"/>
  <c r="QDZ54" i="3" s="1"/>
  <c r="QEA54" i="3" s="1"/>
  <c r="QEB54" i="3" s="1"/>
  <c r="QEC54" i="3" s="1"/>
  <c r="QED54" i="3"/>
  <c r="QDE54" i="3"/>
  <c r="QDF54" i="3" s="1"/>
  <c r="QDG54" i="3" s="1"/>
  <c r="QDH54" i="3" s="1"/>
  <c r="QDI54" i="3" s="1"/>
  <c r="QDJ54" i="3" s="1"/>
  <c r="QDK54" i="3" s="1"/>
  <c r="QDL54" i="3" s="1"/>
  <c r="QDM54" i="3" s="1"/>
  <c r="QDN54" i="3"/>
  <c r="QCO54" i="3"/>
  <c r="QCP54" i="3" s="1"/>
  <c r="QCQ54" i="3" s="1"/>
  <c r="QCR54" i="3" s="1"/>
  <c r="QCS54" i="3" s="1"/>
  <c r="QCT54" i="3" s="1"/>
  <c r="QCU54" i="3" s="1"/>
  <c r="QCV54" i="3" s="1"/>
  <c r="QCW54" i="3" s="1"/>
  <c r="QCX54" i="3"/>
  <c r="QBY54" i="3"/>
  <c r="QBZ54" i="3" s="1"/>
  <c r="QCA54" i="3" s="1"/>
  <c r="QCB54" i="3" s="1"/>
  <c r="QCC54" i="3" s="1"/>
  <c r="QCD54" i="3" s="1"/>
  <c r="QCE54" i="3" s="1"/>
  <c r="QCF54" i="3" s="1"/>
  <c r="QCG54" i="3" s="1"/>
  <c r="QCH54" i="3"/>
  <c r="QBI54" i="3"/>
  <c r="QBJ54" i="3" s="1"/>
  <c r="QBK54" i="3" s="1"/>
  <c r="QBL54" i="3" s="1"/>
  <c r="QBM54" i="3" s="1"/>
  <c r="QBN54" i="3" s="1"/>
  <c r="QBO54" i="3" s="1"/>
  <c r="QBP54" i="3" s="1"/>
  <c r="QBQ54" i="3" s="1"/>
  <c r="QBR54" i="3"/>
  <c r="QAS54" i="3"/>
  <c r="QAT54" i="3" s="1"/>
  <c r="QAU54" i="3" s="1"/>
  <c r="QAV54" i="3" s="1"/>
  <c r="QAW54" i="3" s="1"/>
  <c r="QAX54" i="3" s="1"/>
  <c r="QAY54" i="3" s="1"/>
  <c r="QAZ54" i="3" s="1"/>
  <c r="QBA54" i="3" s="1"/>
  <c r="QBB54" i="3"/>
  <c r="QAC54" i="3"/>
  <c r="QAD54" i="3" s="1"/>
  <c r="QAE54" i="3" s="1"/>
  <c r="QAF54" i="3" s="1"/>
  <c r="QAG54" i="3" s="1"/>
  <c r="QAH54" i="3" s="1"/>
  <c r="QAI54" i="3" s="1"/>
  <c r="QAJ54" i="3" s="1"/>
  <c r="QAK54" i="3" s="1"/>
  <c r="QAL54" i="3"/>
  <c r="PZM54" i="3"/>
  <c r="PZN54" i="3" s="1"/>
  <c r="PZO54" i="3" s="1"/>
  <c r="PZP54" i="3" s="1"/>
  <c r="PZQ54" i="3" s="1"/>
  <c r="PZR54" i="3" s="1"/>
  <c r="PZS54" i="3" s="1"/>
  <c r="PZT54" i="3" s="1"/>
  <c r="PZU54" i="3" s="1"/>
  <c r="PZV54" i="3"/>
  <c r="PYW54" i="3"/>
  <c r="PYX54" i="3" s="1"/>
  <c r="PYY54" i="3" s="1"/>
  <c r="PYZ54" i="3" s="1"/>
  <c r="PZA54" i="3" s="1"/>
  <c r="PZB54" i="3" s="1"/>
  <c r="PZC54" i="3" s="1"/>
  <c r="PZD54" i="3" s="1"/>
  <c r="PZE54" i="3" s="1"/>
  <c r="PZF54" i="3"/>
  <c r="PYG54" i="3"/>
  <c r="PYH54" i="3" s="1"/>
  <c r="PYI54" i="3" s="1"/>
  <c r="PYJ54" i="3" s="1"/>
  <c r="PYK54" i="3" s="1"/>
  <c r="PYL54" i="3" s="1"/>
  <c r="PYM54" i="3" s="1"/>
  <c r="PYN54" i="3" s="1"/>
  <c r="PYO54" i="3" s="1"/>
  <c r="PYP54" i="3"/>
  <c r="PXQ54" i="3"/>
  <c r="PXR54" i="3" s="1"/>
  <c r="PXS54" i="3" s="1"/>
  <c r="PXT54" i="3" s="1"/>
  <c r="PXU54" i="3" s="1"/>
  <c r="PXV54" i="3" s="1"/>
  <c r="PXW54" i="3" s="1"/>
  <c r="PXX54" i="3" s="1"/>
  <c r="PXY54" i="3" s="1"/>
  <c r="PXZ54" i="3"/>
  <c r="PXA54" i="3"/>
  <c r="PXB54" i="3" s="1"/>
  <c r="PXC54" i="3" s="1"/>
  <c r="PXD54" i="3" s="1"/>
  <c r="PXE54" i="3" s="1"/>
  <c r="PXF54" i="3" s="1"/>
  <c r="PXG54" i="3" s="1"/>
  <c r="PXH54" i="3" s="1"/>
  <c r="PXI54" i="3" s="1"/>
  <c r="PXJ54" i="3"/>
  <c r="PWK54" i="3"/>
  <c r="PWL54" i="3" s="1"/>
  <c r="PWM54" i="3" s="1"/>
  <c r="PWN54" i="3" s="1"/>
  <c r="PWO54" i="3" s="1"/>
  <c r="PWP54" i="3" s="1"/>
  <c r="PWQ54" i="3" s="1"/>
  <c r="PWR54" i="3" s="1"/>
  <c r="PWS54" i="3" s="1"/>
  <c r="PWT54" i="3"/>
  <c r="PVU54" i="3"/>
  <c r="PVV54" i="3" s="1"/>
  <c r="PVW54" i="3" s="1"/>
  <c r="PVX54" i="3" s="1"/>
  <c r="PVY54" i="3" s="1"/>
  <c r="PVZ54" i="3" s="1"/>
  <c r="PWA54" i="3" s="1"/>
  <c r="PWB54" i="3" s="1"/>
  <c r="PWC54" i="3" s="1"/>
  <c r="PWD54" i="3"/>
  <c r="PVE54" i="3"/>
  <c r="PVF54" i="3" s="1"/>
  <c r="PVG54" i="3" s="1"/>
  <c r="PVH54" i="3" s="1"/>
  <c r="PVI54" i="3" s="1"/>
  <c r="PVJ54" i="3" s="1"/>
  <c r="PVK54" i="3" s="1"/>
  <c r="PVL54" i="3" s="1"/>
  <c r="PVM54" i="3" s="1"/>
  <c r="PVN54" i="3"/>
  <c r="PUO54" i="3"/>
  <c r="PUP54" i="3" s="1"/>
  <c r="PUQ54" i="3" s="1"/>
  <c r="PUR54" i="3" s="1"/>
  <c r="PUS54" i="3" s="1"/>
  <c r="PUT54" i="3" s="1"/>
  <c r="PUU54" i="3" s="1"/>
  <c r="PUV54" i="3" s="1"/>
  <c r="PUW54" i="3" s="1"/>
  <c r="PUX54" i="3"/>
  <c r="PTY54" i="3"/>
  <c r="PTZ54" i="3" s="1"/>
  <c r="PUA54" i="3" s="1"/>
  <c r="PUB54" i="3" s="1"/>
  <c r="PUC54" i="3" s="1"/>
  <c r="PUD54" i="3" s="1"/>
  <c r="PUE54" i="3" s="1"/>
  <c r="PUF54" i="3" s="1"/>
  <c r="PUG54" i="3" s="1"/>
  <c r="PUH54" i="3"/>
  <c r="PTI54" i="3"/>
  <c r="PTJ54" i="3" s="1"/>
  <c r="PTK54" i="3" s="1"/>
  <c r="PTL54" i="3" s="1"/>
  <c r="PTM54" i="3" s="1"/>
  <c r="PTN54" i="3" s="1"/>
  <c r="PTO54" i="3" s="1"/>
  <c r="PTP54" i="3" s="1"/>
  <c r="PTQ54" i="3" s="1"/>
  <c r="PTR54" i="3"/>
  <c r="PSS54" i="3"/>
  <c r="PST54" i="3" s="1"/>
  <c r="PSU54" i="3" s="1"/>
  <c r="PSV54" i="3" s="1"/>
  <c r="PSW54" i="3" s="1"/>
  <c r="PSX54" i="3" s="1"/>
  <c r="PSY54" i="3" s="1"/>
  <c r="PSZ54" i="3" s="1"/>
  <c r="PTA54" i="3" s="1"/>
  <c r="PTB54" i="3"/>
  <c r="PSC54" i="3"/>
  <c r="PSD54" i="3" s="1"/>
  <c r="PSE54" i="3" s="1"/>
  <c r="PSF54" i="3" s="1"/>
  <c r="PSG54" i="3" s="1"/>
  <c r="PSH54" i="3" s="1"/>
  <c r="PSI54" i="3" s="1"/>
  <c r="PSJ54" i="3" s="1"/>
  <c r="PSK54" i="3" s="1"/>
  <c r="PSL54" i="3"/>
  <c r="PRM54" i="3"/>
  <c r="PRN54" i="3" s="1"/>
  <c r="PRO54" i="3" s="1"/>
  <c r="PRP54" i="3" s="1"/>
  <c r="PRQ54" i="3" s="1"/>
  <c r="PRR54" i="3" s="1"/>
  <c r="PRS54" i="3" s="1"/>
  <c r="PRT54" i="3" s="1"/>
  <c r="PRU54" i="3" s="1"/>
  <c r="PRV54" i="3"/>
  <c r="PQW54" i="3"/>
  <c r="PQX54" i="3" s="1"/>
  <c r="PQY54" i="3" s="1"/>
  <c r="PQZ54" i="3" s="1"/>
  <c r="PRA54" i="3" s="1"/>
  <c r="PRB54" i="3" s="1"/>
  <c r="PRC54" i="3" s="1"/>
  <c r="PRD54" i="3" s="1"/>
  <c r="PRE54" i="3" s="1"/>
  <c r="PRF54" i="3"/>
  <c r="PQG54" i="3"/>
  <c r="PQH54" i="3" s="1"/>
  <c r="PQI54" i="3" s="1"/>
  <c r="PQJ54" i="3" s="1"/>
  <c r="PQK54" i="3" s="1"/>
  <c r="PQL54" i="3" s="1"/>
  <c r="PQM54" i="3" s="1"/>
  <c r="PQN54" i="3" s="1"/>
  <c r="PQO54" i="3" s="1"/>
  <c r="PQP54" i="3"/>
  <c r="PPQ54" i="3"/>
  <c r="PPR54" i="3" s="1"/>
  <c r="PPS54" i="3" s="1"/>
  <c r="PPT54" i="3" s="1"/>
  <c r="PPU54" i="3" s="1"/>
  <c r="PPV54" i="3" s="1"/>
  <c r="PPW54" i="3" s="1"/>
  <c r="PPX54" i="3" s="1"/>
  <c r="PPY54" i="3" s="1"/>
  <c r="PPZ54" i="3"/>
  <c r="PPA54" i="3"/>
  <c r="PPB54" i="3" s="1"/>
  <c r="PPC54" i="3" s="1"/>
  <c r="PPD54" i="3" s="1"/>
  <c r="PPE54" i="3" s="1"/>
  <c r="PPF54" i="3" s="1"/>
  <c r="PPG54" i="3" s="1"/>
  <c r="PPH54" i="3" s="1"/>
  <c r="PPI54" i="3" s="1"/>
  <c r="PPJ54" i="3"/>
  <c r="POK54" i="3"/>
  <c r="POL54" i="3" s="1"/>
  <c r="POM54" i="3" s="1"/>
  <c r="PON54" i="3" s="1"/>
  <c r="POO54" i="3" s="1"/>
  <c r="POP54" i="3" s="1"/>
  <c r="POQ54" i="3" s="1"/>
  <c r="POR54" i="3" s="1"/>
  <c r="POS54" i="3" s="1"/>
  <c r="POT54" i="3"/>
  <c r="PNU54" i="3"/>
  <c r="PNV54" i="3" s="1"/>
  <c r="PNW54" i="3" s="1"/>
  <c r="PNX54" i="3" s="1"/>
  <c r="PNY54" i="3" s="1"/>
  <c r="PNZ54" i="3" s="1"/>
  <c r="POA54" i="3" s="1"/>
  <c r="POB54" i="3" s="1"/>
  <c r="POC54" i="3" s="1"/>
  <c r="POD54" i="3"/>
  <c r="PNE54" i="3"/>
  <c r="PNF54" i="3" s="1"/>
  <c r="PNG54" i="3" s="1"/>
  <c r="PNH54" i="3" s="1"/>
  <c r="PNI54" i="3" s="1"/>
  <c r="PNJ54" i="3" s="1"/>
  <c r="PNK54" i="3" s="1"/>
  <c r="PNL54" i="3" s="1"/>
  <c r="PNM54" i="3" s="1"/>
  <c r="PNN54" i="3"/>
  <c r="PMO54" i="3"/>
  <c r="PMP54" i="3" s="1"/>
  <c r="PMQ54" i="3" s="1"/>
  <c r="PMR54" i="3" s="1"/>
  <c r="PMS54" i="3" s="1"/>
  <c r="PMT54" i="3" s="1"/>
  <c r="PMU54" i="3" s="1"/>
  <c r="PMV54" i="3" s="1"/>
  <c r="PMW54" i="3" s="1"/>
  <c r="PMX54" i="3"/>
  <c r="PLY54" i="3"/>
  <c r="PLZ54" i="3" s="1"/>
  <c r="PMA54" i="3" s="1"/>
  <c r="PMB54" i="3" s="1"/>
  <c r="PMC54" i="3" s="1"/>
  <c r="PMD54" i="3" s="1"/>
  <c r="PME54" i="3" s="1"/>
  <c r="PMF54" i="3" s="1"/>
  <c r="PMG54" i="3" s="1"/>
  <c r="PMH54" i="3"/>
  <c r="PLI54" i="3"/>
  <c r="PLJ54" i="3" s="1"/>
  <c r="PLK54" i="3" s="1"/>
  <c r="PLL54" i="3" s="1"/>
  <c r="PLM54" i="3" s="1"/>
  <c r="PLN54" i="3" s="1"/>
  <c r="PLO54" i="3" s="1"/>
  <c r="PLP54" i="3" s="1"/>
  <c r="PLQ54" i="3" s="1"/>
  <c r="PLR54" i="3"/>
  <c r="PKS54" i="3"/>
  <c r="PKT54" i="3" s="1"/>
  <c r="PKU54" i="3" s="1"/>
  <c r="PKV54" i="3" s="1"/>
  <c r="PKW54" i="3" s="1"/>
  <c r="PKX54" i="3" s="1"/>
  <c r="PKY54" i="3" s="1"/>
  <c r="PKZ54" i="3" s="1"/>
  <c r="PLA54" i="3" s="1"/>
  <c r="PLB54" i="3"/>
  <c r="PKC54" i="3"/>
  <c r="PKD54" i="3" s="1"/>
  <c r="PKE54" i="3" s="1"/>
  <c r="PKF54" i="3" s="1"/>
  <c r="PKG54" i="3" s="1"/>
  <c r="PKH54" i="3" s="1"/>
  <c r="PKI54" i="3" s="1"/>
  <c r="PKJ54" i="3" s="1"/>
  <c r="PKK54" i="3" s="1"/>
  <c r="PKL54" i="3"/>
  <c r="PJM54" i="3"/>
  <c r="PJN54" i="3" s="1"/>
  <c r="PJO54" i="3" s="1"/>
  <c r="PJP54" i="3" s="1"/>
  <c r="PJQ54" i="3" s="1"/>
  <c r="PJR54" i="3" s="1"/>
  <c r="PJS54" i="3" s="1"/>
  <c r="PJT54" i="3" s="1"/>
  <c r="PJU54" i="3" s="1"/>
  <c r="PJV54" i="3"/>
  <c r="PIW54" i="3"/>
  <c r="PIX54" i="3" s="1"/>
  <c r="PIY54" i="3" s="1"/>
  <c r="PIZ54" i="3" s="1"/>
  <c r="PJA54" i="3" s="1"/>
  <c r="PJB54" i="3" s="1"/>
  <c r="PJC54" i="3" s="1"/>
  <c r="PJD54" i="3" s="1"/>
  <c r="PJE54" i="3" s="1"/>
  <c r="PJF54" i="3"/>
  <c r="PIG54" i="3"/>
  <c r="PIH54" i="3" s="1"/>
  <c r="PII54" i="3" s="1"/>
  <c r="PIJ54" i="3" s="1"/>
  <c r="PIK54" i="3" s="1"/>
  <c r="PIL54" i="3" s="1"/>
  <c r="PIM54" i="3" s="1"/>
  <c r="PIN54" i="3" s="1"/>
  <c r="PIO54" i="3" s="1"/>
  <c r="PIP54" i="3"/>
  <c r="PHQ54" i="3"/>
  <c r="PHR54" i="3" s="1"/>
  <c r="PHS54" i="3" s="1"/>
  <c r="PHT54" i="3" s="1"/>
  <c r="PHU54" i="3" s="1"/>
  <c r="PHV54" i="3" s="1"/>
  <c r="PHW54" i="3" s="1"/>
  <c r="PHX54" i="3" s="1"/>
  <c r="PHY54" i="3" s="1"/>
  <c r="PHZ54" i="3"/>
  <c r="PHA54" i="3"/>
  <c r="PHB54" i="3" s="1"/>
  <c r="PHC54" i="3" s="1"/>
  <c r="PHD54" i="3" s="1"/>
  <c r="PHE54" i="3" s="1"/>
  <c r="PHF54" i="3" s="1"/>
  <c r="PHG54" i="3" s="1"/>
  <c r="PHH54" i="3" s="1"/>
  <c r="PHI54" i="3" s="1"/>
  <c r="PHJ54" i="3"/>
  <c r="PGK54" i="3"/>
  <c r="PGL54" i="3" s="1"/>
  <c r="PGM54" i="3" s="1"/>
  <c r="PGN54" i="3" s="1"/>
  <c r="PGO54" i="3" s="1"/>
  <c r="PGP54" i="3" s="1"/>
  <c r="PGQ54" i="3" s="1"/>
  <c r="PGR54" i="3" s="1"/>
  <c r="PGS54" i="3" s="1"/>
  <c r="PGT54" i="3"/>
  <c r="PFU54" i="3"/>
  <c r="PFV54" i="3" s="1"/>
  <c r="PFW54" i="3" s="1"/>
  <c r="PFX54" i="3" s="1"/>
  <c r="PFY54" i="3" s="1"/>
  <c r="PFZ54" i="3" s="1"/>
  <c r="PGA54" i="3" s="1"/>
  <c r="PGB54" i="3" s="1"/>
  <c r="PGC54" i="3" s="1"/>
  <c r="PGD54" i="3"/>
  <c r="PFE54" i="3"/>
  <c r="PFF54" i="3" s="1"/>
  <c r="PFG54" i="3" s="1"/>
  <c r="PFH54" i="3" s="1"/>
  <c r="PFI54" i="3" s="1"/>
  <c r="PFJ54" i="3" s="1"/>
  <c r="PFK54" i="3" s="1"/>
  <c r="PFL54" i="3" s="1"/>
  <c r="PFM54" i="3" s="1"/>
  <c r="PFN54" i="3"/>
  <c r="PEO54" i="3"/>
  <c r="PEP54" i="3" s="1"/>
  <c r="PEQ54" i="3" s="1"/>
  <c r="PER54" i="3" s="1"/>
  <c r="PES54" i="3" s="1"/>
  <c r="PET54" i="3" s="1"/>
  <c r="PEU54" i="3" s="1"/>
  <c r="PEV54" i="3" s="1"/>
  <c r="PEW54" i="3" s="1"/>
  <c r="PEX54" i="3"/>
  <c r="PDY54" i="3"/>
  <c r="PDZ54" i="3" s="1"/>
  <c r="PEA54" i="3" s="1"/>
  <c r="PEB54" i="3" s="1"/>
  <c r="PEC54" i="3" s="1"/>
  <c r="PED54" i="3" s="1"/>
  <c r="PEE54" i="3" s="1"/>
  <c r="PEF54" i="3" s="1"/>
  <c r="PEG54" i="3" s="1"/>
  <c r="PEH54" i="3"/>
  <c r="PDI54" i="3"/>
  <c r="PDJ54" i="3" s="1"/>
  <c r="PDK54" i="3" s="1"/>
  <c r="PDL54" i="3" s="1"/>
  <c r="PDM54" i="3" s="1"/>
  <c r="PDN54" i="3" s="1"/>
  <c r="PDO54" i="3" s="1"/>
  <c r="PDP54" i="3" s="1"/>
  <c r="PDQ54" i="3" s="1"/>
  <c r="PDR54" i="3"/>
  <c r="PCS54" i="3"/>
  <c r="PCT54" i="3" s="1"/>
  <c r="PCU54" i="3" s="1"/>
  <c r="PCV54" i="3" s="1"/>
  <c r="PCW54" i="3" s="1"/>
  <c r="PCX54" i="3" s="1"/>
  <c r="PCY54" i="3" s="1"/>
  <c r="PCZ54" i="3" s="1"/>
  <c r="PDA54" i="3" s="1"/>
  <c r="PDB54" i="3"/>
  <c r="PCC54" i="3"/>
  <c r="PCD54" i="3" s="1"/>
  <c r="PCE54" i="3" s="1"/>
  <c r="PCF54" i="3" s="1"/>
  <c r="PCG54" i="3" s="1"/>
  <c r="PCH54" i="3" s="1"/>
  <c r="PCI54" i="3" s="1"/>
  <c r="PCJ54" i="3" s="1"/>
  <c r="PCK54" i="3" s="1"/>
  <c r="PCL54" i="3"/>
  <c r="PBM54" i="3"/>
  <c r="PBN54" i="3" s="1"/>
  <c r="PBO54" i="3" s="1"/>
  <c r="PBP54" i="3" s="1"/>
  <c r="PBQ54" i="3" s="1"/>
  <c r="PBR54" i="3" s="1"/>
  <c r="PBS54" i="3" s="1"/>
  <c r="PBT54" i="3" s="1"/>
  <c r="PBU54" i="3" s="1"/>
  <c r="PBV54" i="3"/>
  <c r="PAW54" i="3"/>
  <c r="PAX54" i="3" s="1"/>
  <c r="PAY54" i="3" s="1"/>
  <c r="PAZ54" i="3" s="1"/>
  <c r="PBA54" i="3" s="1"/>
  <c r="PBB54" i="3" s="1"/>
  <c r="PBC54" i="3" s="1"/>
  <c r="PBD54" i="3" s="1"/>
  <c r="PBE54" i="3" s="1"/>
  <c r="PBF54" i="3"/>
  <c r="PAG54" i="3"/>
  <c r="PAH54" i="3" s="1"/>
  <c r="PAI54" i="3" s="1"/>
  <c r="PAJ54" i="3" s="1"/>
  <c r="PAK54" i="3" s="1"/>
  <c r="PAL54" i="3" s="1"/>
  <c r="PAM54" i="3" s="1"/>
  <c r="PAN54" i="3" s="1"/>
  <c r="PAO54" i="3" s="1"/>
  <c r="PAP54" i="3"/>
  <c r="OZQ54" i="3"/>
  <c r="OZR54" i="3" s="1"/>
  <c r="OZS54" i="3" s="1"/>
  <c r="OZT54" i="3" s="1"/>
  <c r="OZU54" i="3" s="1"/>
  <c r="OZV54" i="3" s="1"/>
  <c r="OZW54" i="3" s="1"/>
  <c r="OZX54" i="3" s="1"/>
  <c r="OZY54" i="3" s="1"/>
  <c r="OZZ54" i="3"/>
  <c r="OZA54" i="3"/>
  <c r="OZB54" i="3" s="1"/>
  <c r="OZC54" i="3" s="1"/>
  <c r="OZD54" i="3" s="1"/>
  <c r="OZE54" i="3" s="1"/>
  <c r="OZF54" i="3" s="1"/>
  <c r="OZG54" i="3" s="1"/>
  <c r="OZH54" i="3" s="1"/>
  <c r="OZI54" i="3" s="1"/>
  <c r="OZJ54" i="3"/>
  <c r="OYK54" i="3"/>
  <c r="OYL54" i="3" s="1"/>
  <c r="OYM54" i="3" s="1"/>
  <c r="OYN54" i="3" s="1"/>
  <c r="OYO54" i="3" s="1"/>
  <c r="OYP54" i="3" s="1"/>
  <c r="OYQ54" i="3" s="1"/>
  <c r="OYR54" i="3" s="1"/>
  <c r="OYS54" i="3" s="1"/>
  <c r="OYT54" i="3"/>
  <c r="OXU54" i="3"/>
  <c r="OXV54" i="3" s="1"/>
  <c r="OXW54" i="3" s="1"/>
  <c r="OXX54" i="3" s="1"/>
  <c r="OXY54" i="3" s="1"/>
  <c r="OXZ54" i="3" s="1"/>
  <c r="OYA54" i="3" s="1"/>
  <c r="OYB54" i="3" s="1"/>
  <c r="OYC54" i="3" s="1"/>
  <c r="OYD54" i="3"/>
  <c r="OXE54" i="3"/>
  <c r="OXF54" i="3" s="1"/>
  <c r="OXG54" i="3" s="1"/>
  <c r="OXH54" i="3" s="1"/>
  <c r="OXI54" i="3" s="1"/>
  <c r="OXJ54" i="3" s="1"/>
  <c r="OXK54" i="3" s="1"/>
  <c r="OXL54" i="3" s="1"/>
  <c r="OXM54" i="3" s="1"/>
  <c r="OXN54" i="3"/>
  <c r="OWO54" i="3"/>
  <c r="OWP54" i="3" s="1"/>
  <c r="OWQ54" i="3" s="1"/>
  <c r="OWR54" i="3" s="1"/>
  <c r="OWS54" i="3" s="1"/>
  <c r="OWT54" i="3" s="1"/>
  <c r="OWU54" i="3" s="1"/>
  <c r="OWV54" i="3" s="1"/>
  <c r="OWW54" i="3" s="1"/>
  <c r="OWX54" i="3"/>
  <c r="OVY54" i="3"/>
  <c r="OVZ54" i="3" s="1"/>
  <c r="OWA54" i="3" s="1"/>
  <c r="OWB54" i="3" s="1"/>
  <c r="OWC54" i="3" s="1"/>
  <c r="OWD54" i="3" s="1"/>
  <c r="OWE54" i="3" s="1"/>
  <c r="OWF54" i="3" s="1"/>
  <c r="OWG54" i="3" s="1"/>
  <c r="OWH54" i="3"/>
  <c r="OVI54" i="3"/>
  <c r="OVJ54" i="3" s="1"/>
  <c r="OVK54" i="3" s="1"/>
  <c r="OVL54" i="3" s="1"/>
  <c r="OVM54" i="3" s="1"/>
  <c r="OVN54" i="3" s="1"/>
  <c r="OVO54" i="3" s="1"/>
  <c r="OVP54" i="3" s="1"/>
  <c r="OVQ54" i="3" s="1"/>
  <c r="OVR54" i="3"/>
  <c r="OUS54" i="3"/>
  <c r="OUT54" i="3" s="1"/>
  <c r="OUU54" i="3" s="1"/>
  <c r="OUV54" i="3" s="1"/>
  <c r="OUW54" i="3" s="1"/>
  <c r="OUX54" i="3" s="1"/>
  <c r="OUY54" i="3" s="1"/>
  <c r="OUZ54" i="3" s="1"/>
  <c r="OVA54" i="3" s="1"/>
  <c r="OVB54" i="3"/>
  <c r="OUC54" i="3"/>
  <c r="OUD54" i="3" s="1"/>
  <c r="OUE54" i="3" s="1"/>
  <c r="OUF54" i="3" s="1"/>
  <c r="OUG54" i="3" s="1"/>
  <c r="OUH54" i="3" s="1"/>
  <c r="OUI54" i="3" s="1"/>
  <c r="OUJ54" i="3" s="1"/>
  <c r="OUK54" i="3" s="1"/>
  <c r="OUL54" i="3"/>
  <c r="OTM54" i="3"/>
  <c r="OTN54" i="3" s="1"/>
  <c r="OTO54" i="3" s="1"/>
  <c r="OTP54" i="3" s="1"/>
  <c r="OTQ54" i="3" s="1"/>
  <c r="OTR54" i="3" s="1"/>
  <c r="OTS54" i="3" s="1"/>
  <c r="OTT54" i="3" s="1"/>
  <c r="OTU54" i="3" s="1"/>
  <c r="OTV54" i="3"/>
  <c r="OSW54" i="3"/>
  <c r="OSX54" i="3" s="1"/>
  <c r="OSY54" i="3" s="1"/>
  <c r="OSZ54" i="3" s="1"/>
  <c r="OTA54" i="3" s="1"/>
  <c r="OTB54" i="3" s="1"/>
  <c r="OTC54" i="3" s="1"/>
  <c r="OTD54" i="3" s="1"/>
  <c r="OTE54" i="3" s="1"/>
  <c r="OTF54" i="3"/>
  <c r="OSG54" i="3"/>
  <c r="OSH54" i="3" s="1"/>
  <c r="OSI54" i="3" s="1"/>
  <c r="OSJ54" i="3" s="1"/>
  <c r="OSK54" i="3" s="1"/>
  <c r="OSL54" i="3" s="1"/>
  <c r="OSM54" i="3" s="1"/>
  <c r="OSN54" i="3" s="1"/>
  <c r="OSO54" i="3" s="1"/>
  <c r="OSP54" i="3"/>
  <c r="ORQ54" i="3"/>
  <c r="ORR54" i="3" s="1"/>
  <c r="ORS54" i="3" s="1"/>
  <c r="ORT54" i="3" s="1"/>
  <c r="ORU54" i="3" s="1"/>
  <c r="ORV54" i="3" s="1"/>
  <c r="ORW54" i="3" s="1"/>
  <c r="ORX54" i="3" s="1"/>
  <c r="ORY54" i="3" s="1"/>
  <c r="ORZ54" i="3"/>
  <c r="ORA54" i="3"/>
  <c r="ORB54" i="3" s="1"/>
  <c r="ORC54" i="3" s="1"/>
  <c r="ORD54" i="3" s="1"/>
  <c r="ORE54" i="3" s="1"/>
  <c r="ORF54" i="3" s="1"/>
  <c r="ORG54" i="3" s="1"/>
  <c r="ORH54" i="3" s="1"/>
  <c r="ORI54" i="3" s="1"/>
  <c r="ORJ54" i="3"/>
  <c r="OQK54" i="3"/>
  <c r="OQL54" i="3" s="1"/>
  <c r="OQM54" i="3" s="1"/>
  <c r="OQN54" i="3" s="1"/>
  <c r="OQO54" i="3" s="1"/>
  <c r="OQP54" i="3" s="1"/>
  <c r="OQQ54" i="3" s="1"/>
  <c r="OQR54" i="3" s="1"/>
  <c r="OQS54" i="3" s="1"/>
  <c r="OQT54" i="3"/>
  <c r="OPU54" i="3"/>
  <c r="OPV54" i="3" s="1"/>
  <c r="OPW54" i="3" s="1"/>
  <c r="OPX54" i="3" s="1"/>
  <c r="OPY54" i="3" s="1"/>
  <c r="OPZ54" i="3" s="1"/>
  <c r="OQA54" i="3" s="1"/>
  <c r="OQB54" i="3" s="1"/>
  <c r="OQC54" i="3" s="1"/>
  <c r="OQD54" i="3"/>
  <c r="OPE54" i="3"/>
  <c r="OPF54" i="3" s="1"/>
  <c r="OPG54" i="3" s="1"/>
  <c r="OPH54" i="3" s="1"/>
  <c r="OPI54" i="3" s="1"/>
  <c r="OPJ54" i="3" s="1"/>
  <c r="OPK54" i="3" s="1"/>
  <c r="OPL54" i="3" s="1"/>
  <c r="OPM54" i="3" s="1"/>
  <c r="OPN54" i="3"/>
  <c r="OOO54" i="3"/>
  <c r="OOP54" i="3" s="1"/>
  <c r="OOQ54" i="3" s="1"/>
  <c r="OOR54" i="3" s="1"/>
  <c r="OOS54" i="3" s="1"/>
  <c r="OOT54" i="3" s="1"/>
  <c r="OOU54" i="3" s="1"/>
  <c r="OOV54" i="3" s="1"/>
  <c r="OOW54" i="3" s="1"/>
  <c r="OOX54" i="3"/>
  <c r="ONY54" i="3"/>
  <c r="ONZ54" i="3" s="1"/>
  <c r="OOA54" i="3" s="1"/>
  <c r="OOB54" i="3" s="1"/>
  <c r="OOC54" i="3" s="1"/>
  <c r="OOD54" i="3" s="1"/>
  <c r="OOE54" i="3" s="1"/>
  <c r="OOF54" i="3" s="1"/>
  <c r="OOG54" i="3" s="1"/>
  <c r="OOH54" i="3"/>
  <c r="ONI54" i="3"/>
  <c r="ONJ54" i="3" s="1"/>
  <c r="ONK54" i="3" s="1"/>
  <c r="ONL54" i="3" s="1"/>
  <c r="ONM54" i="3" s="1"/>
  <c r="ONN54" i="3" s="1"/>
  <c r="ONO54" i="3" s="1"/>
  <c r="ONP54" i="3" s="1"/>
  <c r="ONQ54" i="3" s="1"/>
  <c r="ONR54" i="3"/>
  <c r="OMS54" i="3"/>
  <c r="OMT54" i="3" s="1"/>
  <c r="OMU54" i="3" s="1"/>
  <c r="OMV54" i="3" s="1"/>
  <c r="OMW54" i="3" s="1"/>
  <c r="OMX54" i="3" s="1"/>
  <c r="OMY54" i="3" s="1"/>
  <c r="OMZ54" i="3" s="1"/>
  <c r="ONA54" i="3" s="1"/>
  <c r="ONB54" i="3"/>
  <c r="OMC54" i="3"/>
  <c r="OMD54" i="3" s="1"/>
  <c r="OME54" i="3" s="1"/>
  <c r="OMF54" i="3" s="1"/>
  <c r="OMG54" i="3" s="1"/>
  <c r="OMH54" i="3" s="1"/>
  <c r="OMI54" i="3" s="1"/>
  <c r="OMJ54" i="3" s="1"/>
  <c r="OMK54" i="3" s="1"/>
  <c r="OML54" i="3"/>
  <c r="OLM54" i="3"/>
  <c r="OLN54" i="3" s="1"/>
  <c r="OLO54" i="3" s="1"/>
  <c r="OLP54" i="3" s="1"/>
  <c r="OLQ54" i="3" s="1"/>
  <c r="OLR54" i="3" s="1"/>
  <c r="OLS54" i="3" s="1"/>
  <c r="OLT54" i="3" s="1"/>
  <c r="OLU54" i="3" s="1"/>
  <c r="OLV54" i="3"/>
  <c r="OKW54" i="3"/>
  <c r="OKX54" i="3" s="1"/>
  <c r="OKY54" i="3" s="1"/>
  <c r="OKZ54" i="3" s="1"/>
  <c r="OLA54" i="3" s="1"/>
  <c r="OLB54" i="3" s="1"/>
  <c r="OLC54" i="3" s="1"/>
  <c r="OLD54" i="3" s="1"/>
  <c r="OLE54" i="3" s="1"/>
  <c r="OLF54" i="3"/>
  <c r="OKG54" i="3"/>
  <c r="OKH54" i="3" s="1"/>
  <c r="OKI54" i="3" s="1"/>
  <c r="OKJ54" i="3" s="1"/>
  <c r="OKK54" i="3" s="1"/>
  <c r="OKL54" i="3" s="1"/>
  <c r="OKM54" i="3" s="1"/>
  <c r="OKN54" i="3" s="1"/>
  <c r="OKO54" i="3" s="1"/>
  <c r="OKP54" i="3"/>
  <c r="OJQ54" i="3"/>
  <c r="OJR54" i="3" s="1"/>
  <c r="OJS54" i="3" s="1"/>
  <c r="OJT54" i="3" s="1"/>
  <c r="OJU54" i="3" s="1"/>
  <c r="OJV54" i="3" s="1"/>
  <c r="OJW54" i="3" s="1"/>
  <c r="OJX54" i="3" s="1"/>
  <c r="OJY54" i="3" s="1"/>
  <c r="OJZ54" i="3"/>
  <c r="OJA54" i="3"/>
  <c r="OJB54" i="3" s="1"/>
  <c r="OJC54" i="3" s="1"/>
  <c r="OJD54" i="3" s="1"/>
  <c r="OJE54" i="3" s="1"/>
  <c r="OJF54" i="3" s="1"/>
  <c r="OJG54" i="3" s="1"/>
  <c r="OJH54" i="3" s="1"/>
  <c r="OJI54" i="3" s="1"/>
  <c r="OJJ54" i="3"/>
  <c r="OIK54" i="3"/>
  <c r="OIL54" i="3" s="1"/>
  <c r="OIM54" i="3" s="1"/>
  <c r="OIN54" i="3" s="1"/>
  <c r="OIO54" i="3" s="1"/>
  <c r="OIP54" i="3" s="1"/>
  <c r="OIQ54" i="3" s="1"/>
  <c r="OIR54" i="3" s="1"/>
  <c r="OIS54" i="3" s="1"/>
  <c r="OIT54" i="3"/>
  <c r="OHU54" i="3"/>
  <c r="OHV54" i="3" s="1"/>
  <c r="OHW54" i="3" s="1"/>
  <c r="OHX54" i="3" s="1"/>
  <c r="OHY54" i="3" s="1"/>
  <c r="OHZ54" i="3" s="1"/>
  <c r="OIA54" i="3" s="1"/>
  <c r="OIB54" i="3" s="1"/>
  <c r="OIC54" i="3" s="1"/>
  <c r="OID54" i="3"/>
  <c r="OHE54" i="3"/>
  <c r="OHF54" i="3" s="1"/>
  <c r="OHG54" i="3" s="1"/>
  <c r="OHH54" i="3" s="1"/>
  <c r="OHI54" i="3" s="1"/>
  <c r="OHJ54" i="3" s="1"/>
  <c r="OHK54" i="3" s="1"/>
  <c r="OHL54" i="3" s="1"/>
  <c r="OHM54" i="3" s="1"/>
  <c r="OHN54" i="3"/>
  <c r="OGO54" i="3"/>
  <c r="OGP54" i="3" s="1"/>
  <c r="OGQ54" i="3" s="1"/>
  <c r="OGR54" i="3" s="1"/>
  <c r="OGS54" i="3" s="1"/>
  <c r="OGT54" i="3" s="1"/>
  <c r="OGU54" i="3" s="1"/>
  <c r="OGV54" i="3" s="1"/>
  <c r="OGW54" i="3" s="1"/>
  <c r="OGX54" i="3"/>
  <c r="OFY54" i="3"/>
  <c r="OFZ54" i="3" s="1"/>
  <c r="OGA54" i="3" s="1"/>
  <c r="OGB54" i="3" s="1"/>
  <c r="OGC54" i="3" s="1"/>
  <c r="OGD54" i="3" s="1"/>
  <c r="OGE54" i="3" s="1"/>
  <c r="OGF54" i="3" s="1"/>
  <c r="OGG54" i="3" s="1"/>
  <c r="OGH54" i="3"/>
  <c r="OFI54" i="3"/>
  <c r="OFJ54" i="3" s="1"/>
  <c r="OFK54" i="3" s="1"/>
  <c r="OFL54" i="3" s="1"/>
  <c r="OFM54" i="3" s="1"/>
  <c r="OFN54" i="3" s="1"/>
  <c r="OFO54" i="3" s="1"/>
  <c r="OFP54" i="3" s="1"/>
  <c r="OFQ54" i="3" s="1"/>
  <c r="OFR54" i="3"/>
  <c r="OES54" i="3"/>
  <c r="OET54" i="3" s="1"/>
  <c r="OEU54" i="3" s="1"/>
  <c r="OEV54" i="3" s="1"/>
  <c r="OEW54" i="3" s="1"/>
  <c r="OEX54" i="3" s="1"/>
  <c r="OEY54" i="3" s="1"/>
  <c r="OEZ54" i="3" s="1"/>
  <c r="OFA54" i="3" s="1"/>
  <c r="OFB54" i="3"/>
  <c r="OEC54" i="3"/>
  <c r="OED54" i="3" s="1"/>
  <c r="OEE54" i="3" s="1"/>
  <c r="OEF54" i="3" s="1"/>
  <c r="OEG54" i="3" s="1"/>
  <c r="OEH54" i="3" s="1"/>
  <c r="OEI54" i="3" s="1"/>
  <c r="OEJ54" i="3" s="1"/>
  <c r="OEK54" i="3" s="1"/>
  <c r="OEL54" i="3"/>
  <c r="ODM54" i="3"/>
  <c r="ODN54" i="3" s="1"/>
  <c r="ODO54" i="3" s="1"/>
  <c r="ODP54" i="3" s="1"/>
  <c r="ODQ54" i="3" s="1"/>
  <c r="ODR54" i="3" s="1"/>
  <c r="ODS54" i="3" s="1"/>
  <c r="ODT54" i="3" s="1"/>
  <c r="ODU54" i="3" s="1"/>
  <c r="ODV54" i="3"/>
  <c r="OCW54" i="3"/>
  <c r="OCX54" i="3" s="1"/>
  <c r="OCY54" i="3" s="1"/>
  <c r="OCZ54" i="3" s="1"/>
  <c r="ODA54" i="3" s="1"/>
  <c r="ODB54" i="3" s="1"/>
  <c r="ODC54" i="3" s="1"/>
  <c r="ODD54" i="3" s="1"/>
  <c r="ODE54" i="3" s="1"/>
  <c r="ODF54" i="3"/>
  <c r="OCG54" i="3"/>
  <c r="OCH54" i="3" s="1"/>
  <c r="OCI54" i="3" s="1"/>
  <c r="OCJ54" i="3" s="1"/>
  <c r="OCK54" i="3" s="1"/>
  <c r="OCL54" i="3" s="1"/>
  <c r="OCM54" i="3" s="1"/>
  <c r="OCN54" i="3" s="1"/>
  <c r="OCO54" i="3" s="1"/>
  <c r="OCP54" i="3"/>
  <c r="OBQ54" i="3"/>
  <c r="OBR54" i="3" s="1"/>
  <c r="OBS54" i="3" s="1"/>
  <c r="OBT54" i="3" s="1"/>
  <c r="OBU54" i="3" s="1"/>
  <c r="OBV54" i="3" s="1"/>
  <c r="OBW54" i="3" s="1"/>
  <c r="OBX54" i="3" s="1"/>
  <c r="OBY54" i="3" s="1"/>
  <c r="OBZ54" i="3"/>
  <c r="OBA54" i="3"/>
  <c r="OBB54" i="3" s="1"/>
  <c r="OBC54" i="3" s="1"/>
  <c r="OBD54" i="3" s="1"/>
  <c r="OBE54" i="3" s="1"/>
  <c r="OBF54" i="3" s="1"/>
  <c r="OBG54" i="3" s="1"/>
  <c r="OBH54" i="3" s="1"/>
  <c r="OBI54" i="3" s="1"/>
  <c r="OBJ54" i="3"/>
  <c r="OAK54" i="3"/>
  <c r="OAL54" i="3" s="1"/>
  <c r="OAM54" i="3" s="1"/>
  <c r="OAN54" i="3" s="1"/>
  <c r="OAO54" i="3" s="1"/>
  <c r="OAP54" i="3" s="1"/>
  <c r="OAQ54" i="3" s="1"/>
  <c r="OAR54" i="3" s="1"/>
  <c r="OAS54" i="3" s="1"/>
  <c r="OAT54" i="3"/>
  <c r="NZU54" i="3"/>
  <c r="NZV54" i="3" s="1"/>
  <c r="NZW54" i="3" s="1"/>
  <c r="NZX54" i="3" s="1"/>
  <c r="NZY54" i="3" s="1"/>
  <c r="NZZ54" i="3" s="1"/>
  <c r="OAA54" i="3" s="1"/>
  <c r="OAB54" i="3" s="1"/>
  <c r="OAC54" i="3" s="1"/>
  <c r="OAD54" i="3"/>
  <c r="NZE54" i="3"/>
  <c r="NZF54" i="3" s="1"/>
  <c r="NZG54" i="3" s="1"/>
  <c r="NZH54" i="3" s="1"/>
  <c r="NZI54" i="3" s="1"/>
  <c r="NZJ54" i="3" s="1"/>
  <c r="NZK54" i="3" s="1"/>
  <c r="NZL54" i="3" s="1"/>
  <c r="NZM54" i="3" s="1"/>
  <c r="NZN54" i="3"/>
  <c r="NYO54" i="3"/>
  <c r="NYP54" i="3" s="1"/>
  <c r="NYQ54" i="3" s="1"/>
  <c r="NYR54" i="3" s="1"/>
  <c r="NYS54" i="3" s="1"/>
  <c r="NYT54" i="3" s="1"/>
  <c r="NYU54" i="3" s="1"/>
  <c r="NYV54" i="3" s="1"/>
  <c r="NYW54" i="3" s="1"/>
  <c r="NYX54" i="3"/>
  <c r="NXY54" i="3"/>
  <c r="NXZ54" i="3" s="1"/>
  <c r="NYA54" i="3" s="1"/>
  <c r="NYB54" i="3" s="1"/>
  <c r="NYC54" i="3" s="1"/>
  <c r="NYD54" i="3" s="1"/>
  <c r="NYE54" i="3" s="1"/>
  <c r="NYF54" i="3" s="1"/>
  <c r="NYG54" i="3" s="1"/>
  <c r="NYH54" i="3"/>
  <c r="NXI54" i="3"/>
  <c r="NXJ54" i="3" s="1"/>
  <c r="NXK54" i="3" s="1"/>
  <c r="NXL54" i="3" s="1"/>
  <c r="NXM54" i="3" s="1"/>
  <c r="NXN54" i="3" s="1"/>
  <c r="NXO54" i="3" s="1"/>
  <c r="NXP54" i="3" s="1"/>
  <c r="NXQ54" i="3" s="1"/>
  <c r="NXR54" i="3"/>
  <c r="NWS54" i="3"/>
  <c r="NWT54" i="3" s="1"/>
  <c r="NWU54" i="3" s="1"/>
  <c r="NWV54" i="3" s="1"/>
  <c r="NWW54" i="3" s="1"/>
  <c r="NWX54" i="3" s="1"/>
  <c r="NWY54" i="3" s="1"/>
  <c r="NWZ54" i="3" s="1"/>
  <c r="NXA54" i="3" s="1"/>
  <c r="NXB54" i="3"/>
  <c r="NWC54" i="3"/>
  <c r="NWD54" i="3" s="1"/>
  <c r="NWE54" i="3" s="1"/>
  <c r="NWF54" i="3" s="1"/>
  <c r="NWG54" i="3" s="1"/>
  <c r="NWH54" i="3" s="1"/>
  <c r="NWI54" i="3" s="1"/>
  <c r="NWJ54" i="3" s="1"/>
  <c r="NWK54" i="3" s="1"/>
  <c r="NWL54" i="3"/>
  <c r="NVM54" i="3"/>
  <c r="NVN54" i="3" s="1"/>
  <c r="NVO54" i="3" s="1"/>
  <c r="NVP54" i="3" s="1"/>
  <c r="NVQ54" i="3" s="1"/>
  <c r="NVR54" i="3" s="1"/>
  <c r="NVS54" i="3" s="1"/>
  <c r="NVT54" i="3" s="1"/>
  <c r="NVU54" i="3" s="1"/>
  <c r="NVV54" i="3"/>
  <c r="NUW54" i="3"/>
  <c r="NUX54" i="3" s="1"/>
  <c r="NUY54" i="3" s="1"/>
  <c r="NUZ54" i="3" s="1"/>
  <c r="NVA54" i="3" s="1"/>
  <c r="NVB54" i="3" s="1"/>
  <c r="NVC54" i="3" s="1"/>
  <c r="NVD54" i="3" s="1"/>
  <c r="NVE54" i="3" s="1"/>
  <c r="NVF54" i="3"/>
  <c r="NUG54" i="3"/>
  <c r="NUH54" i="3" s="1"/>
  <c r="NUI54" i="3" s="1"/>
  <c r="NUJ54" i="3" s="1"/>
  <c r="NUK54" i="3" s="1"/>
  <c r="NUL54" i="3" s="1"/>
  <c r="NUM54" i="3" s="1"/>
  <c r="NUN54" i="3" s="1"/>
  <c r="NUO54" i="3" s="1"/>
  <c r="NUP54" i="3"/>
  <c r="NTQ54" i="3"/>
  <c r="NTR54" i="3" s="1"/>
  <c r="NTS54" i="3" s="1"/>
  <c r="NTT54" i="3" s="1"/>
  <c r="NTU54" i="3" s="1"/>
  <c r="NTV54" i="3" s="1"/>
  <c r="NTW54" i="3" s="1"/>
  <c r="NTX54" i="3" s="1"/>
  <c r="NTY54" i="3" s="1"/>
  <c r="NTZ54" i="3"/>
  <c r="NTA54" i="3"/>
  <c r="NTB54" i="3" s="1"/>
  <c r="NTC54" i="3" s="1"/>
  <c r="NTD54" i="3" s="1"/>
  <c r="NTE54" i="3" s="1"/>
  <c r="NTF54" i="3" s="1"/>
  <c r="NTG54" i="3" s="1"/>
  <c r="NTH54" i="3" s="1"/>
  <c r="NTI54" i="3" s="1"/>
  <c r="NTJ54" i="3"/>
  <c r="NSK54" i="3"/>
  <c r="NSL54" i="3" s="1"/>
  <c r="NSM54" i="3" s="1"/>
  <c r="NSN54" i="3" s="1"/>
  <c r="NSO54" i="3" s="1"/>
  <c r="NSP54" i="3" s="1"/>
  <c r="NSQ54" i="3" s="1"/>
  <c r="NSR54" i="3" s="1"/>
  <c r="NSS54" i="3" s="1"/>
  <c r="NST54" i="3"/>
  <c r="NRU54" i="3"/>
  <c r="NRV54" i="3" s="1"/>
  <c r="NRW54" i="3" s="1"/>
  <c r="NRX54" i="3" s="1"/>
  <c r="NRY54" i="3" s="1"/>
  <c r="NRZ54" i="3" s="1"/>
  <c r="NSA54" i="3" s="1"/>
  <c r="NSB54" i="3" s="1"/>
  <c r="NSC54" i="3" s="1"/>
  <c r="NSD54" i="3"/>
  <c r="NRE54" i="3"/>
  <c r="NRF54" i="3" s="1"/>
  <c r="NRG54" i="3" s="1"/>
  <c r="NRH54" i="3" s="1"/>
  <c r="NRI54" i="3" s="1"/>
  <c r="NRJ54" i="3" s="1"/>
  <c r="NRK54" i="3" s="1"/>
  <c r="NRL54" i="3" s="1"/>
  <c r="NRM54" i="3" s="1"/>
  <c r="NRN54" i="3"/>
  <c r="NQO54" i="3"/>
  <c r="NQP54" i="3" s="1"/>
  <c r="NQQ54" i="3" s="1"/>
  <c r="NQR54" i="3" s="1"/>
  <c r="NQS54" i="3" s="1"/>
  <c r="NQT54" i="3" s="1"/>
  <c r="NQU54" i="3" s="1"/>
  <c r="NQV54" i="3" s="1"/>
  <c r="NQW54" i="3" s="1"/>
  <c r="NQX54" i="3"/>
  <c r="NPY54" i="3"/>
  <c r="NPZ54" i="3" s="1"/>
  <c r="NQA54" i="3" s="1"/>
  <c r="NQB54" i="3" s="1"/>
  <c r="NQC54" i="3" s="1"/>
  <c r="NQD54" i="3" s="1"/>
  <c r="NQE54" i="3" s="1"/>
  <c r="NQF54" i="3" s="1"/>
  <c r="NQG54" i="3" s="1"/>
  <c r="NQH54" i="3"/>
  <c r="NPI54" i="3"/>
  <c r="NPJ54" i="3" s="1"/>
  <c r="NPK54" i="3" s="1"/>
  <c r="NPL54" i="3" s="1"/>
  <c r="NPM54" i="3" s="1"/>
  <c r="NPN54" i="3" s="1"/>
  <c r="NPO54" i="3" s="1"/>
  <c r="NPP54" i="3" s="1"/>
  <c r="NPQ54" i="3" s="1"/>
  <c r="NPR54" i="3"/>
  <c r="NOS54" i="3"/>
  <c r="NOT54" i="3" s="1"/>
  <c r="NOU54" i="3" s="1"/>
  <c r="NOV54" i="3" s="1"/>
  <c r="NOW54" i="3" s="1"/>
  <c r="NOX54" i="3" s="1"/>
  <c r="NOY54" i="3" s="1"/>
  <c r="NOZ54" i="3" s="1"/>
  <c r="NPA54" i="3" s="1"/>
  <c r="NPB54" i="3"/>
  <c r="NOC54" i="3"/>
  <c r="NOD54" i="3" s="1"/>
  <c r="NOE54" i="3" s="1"/>
  <c r="NOF54" i="3" s="1"/>
  <c r="NOG54" i="3" s="1"/>
  <c r="NOH54" i="3" s="1"/>
  <c r="NOI54" i="3" s="1"/>
  <c r="NOJ54" i="3" s="1"/>
  <c r="NOK54" i="3" s="1"/>
  <c r="NOL54" i="3"/>
  <c r="NNM54" i="3"/>
  <c r="NNN54" i="3" s="1"/>
  <c r="NNO54" i="3" s="1"/>
  <c r="NNP54" i="3" s="1"/>
  <c r="NNQ54" i="3" s="1"/>
  <c r="NNR54" i="3" s="1"/>
  <c r="NNS54" i="3" s="1"/>
  <c r="NNT54" i="3" s="1"/>
  <c r="NNU54" i="3" s="1"/>
  <c r="NNV54" i="3"/>
  <c r="NMW54" i="3"/>
  <c r="NMX54" i="3" s="1"/>
  <c r="NMY54" i="3" s="1"/>
  <c r="NMZ54" i="3" s="1"/>
  <c r="NNA54" i="3" s="1"/>
  <c r="NNB54" i="3" s="1"/>
  <c r="NNC54" i="3" s="1"/>
  <c r="NND54" i="3" s="1"/>
  <c r="NNE54" i="3" s="1"/>
  <c r="NNF54" i="3"/>
  <c r="NMG54" i="3"/>
  <c r="NMH54" i="3" s="1"/>
  <c r="NMI54" i="3" s="1"/>
  <c r="NMJ54" i="3" s="1"/>
  <c r="NMK54" i="3" s="1"/>
  <c r="NML54" i="3" s="1"/>
  <c r="NMM54" i="3" s="1"/>
  <c r="NMN54" i="3" s="1"/>
  <c r="NMO54" i="3" s="1"/>
  <c r="NMP54" i="3"/>
  <c r="NLQ54" i="3"/>
  <c r="NLR54" i="3" s="1"/>
  <c r="NLS54" i="3" s="1"/>
  <c r="NLT54" i="3" s="1"/>
  <c r="NLU54" i="3" s="1"/>
  <c r="NLV54" i="3" s="1"/>
  <c r="NLW54" i="3" s="1"/>
  <c r="NLX54" i="3" s="1"/>
  <c r="NLY54" i="3" s="1"/>
  <c r="NLZ54" i="3"/>
  <c r="NLA54" i="3"/>
  <c r="NLB54" i="3" s="1"/>
  <c r="NLC54" i="3" s="1"/>
  <c r="NLD54" i="3" s="1"/>
  <c r="NLE54" i="3" s="1"/>
  <c r="NLF54" i="3" s="1"/>
  <c r="NLG54" i="3" s="1"/>
  <c r="NLH54" i="3" s="1"/>
  <c r="NLI54" i="3" s="1"/>
  <c r="NLJ54" i="3"/>
  <c r="NKK54" i="3"/>
  <c r="NKL54" i="3" s="1"/>
  <c r="NKM54" i="3" s="1"/>
  <c r="NKN54" i="3" s="1"/>
  <c r="NKO54" i="3" s="1"/>
  <c r="NKP54" i="3" s="1"/>
  <c r="NKQ54" i="3" s="1"/>
  <c r="NKR54" i="3" s="1"/>
  <c r="NKS54" i="3" s="1"/>
  <c r="NKT54" i="3"/>
  <c r="NJU54" i="3"/>
  <c r="NJV54" i="3" s="1"/>
  <c r="NJW54" i="3" s="1"/>
  <c r="NJX54" i="3" s="1"/>
  <c r="NJY54" i="3" s="1"/>
  <c r="NJZ54" i="3" s="1"/>
  <c r="NKA54" i="3" s="1"/>
  <c r="NKB54" i="3" s="1"/>
  <c r="NKC54" i="3" s="1"/>
  <c r="NKD54" i="3"/>
  <c r="NJE54" i="3"/>
  <c r="NJF54" i="3" s="1"/>
  <c r="NJG54" i="3" s="1"/>
  <c r="NJH54" i="3" s="1"/>
  <c r="NJI54" i="3" s="1"/>
  <c r="NJJ54" i="3" s="1"/>
  <c r="NJK54" i="3" s="1"/>
  <c r="NJL54" i="3" s="1"/>
  <c r="NJM54" i="3" s="1"/>
  <c r="NJN54" i="3"/>
  <c r="NIO54" i="3"/>
  <c r="NIP54" i="3" s="1"/>
  <c r="NIQ54" i="3" s="1"/>
  <c r="NIR54" i="3" s="1"/>
  <c r="NIS54" i="3" s="1"/>
  <c r="NIT54" i="3" s="1"/>
  <c r="NIU54" i="3" s="1"/>
  <c r="NIV54" i="3" s="1"/>
  <c r="NIW54" i="3" s="1"/>
  <c r="NIX54" i="3"/>
  <c r="NHY54" i="3"/>
  <c r="NHZ54" i="3" s="1"/>
  <c r="NIA54" i="3" s="1"/>
  <c r="NIB54" i="3" s="1"/>
  <c r="NIC54" i="3" s="1"/>
  <c r="NID54" i="3" s="1"/>
  <c r="NIE54" i="3" s="1"/>
  <c r="NIF54" i="3" s="1"/>
  <c r="NIG54" i="3" s="1"/>
  <c r="NIH54" i="3"/>
  <c r="NHI54" i="3"/>
  <c r="NHJ54" i="3" s="1"/>
  <c r="NHK54" i="3" s="1"/>
  <c r="NHL54" i="3" s="1"/>
  <c r="NHM54" i="3" s="1"/>
  <c r="NHN54" i="3" s="1"/>
  <c r="NHO54" i="3" s="1"/>
  <c r="NHP54" i="3" s="1"/>
  <c r="NHQ54" i="3" s="1"/>
  <c r="NHR54" i="3"/>
  <c r="NGS54" i="3"/>
  <c r="NGT54" i="3" s="1"/>
  <c r="NGU54" i="3" s="1"/>
  <c r="NGV54" i="3" s="1"/>
  <c r="NGW54" i="3" s="1"/>
  <c r="NGX54" i="3" s="1"/>
  <c r="NGY54" i="3" s="1"/>
  <c r="NGZ54" i="3" s="1"/>
  <c r="NHA54" i="3" s="1"/>
  <c r="NHB54" i="3"/>
  <c r="NGC54" i="3"/>
  <c r="NGD54" i="3" s="1"/>
  <c r="NGE54" i="3" s="1"/>
  <c r="NGF54" i="3" s="1"/>
  <c r="NGG54" i="3" s="1"/>
  <c r="NGH54" i="3" s="1"/>
  <c r="NGI54" i="3" s="1"/>
  <c r="NGJ54" i="3" s="1"/>
  <c r="NGK54" i="3" s="1"/>
  <c r="NGL54" i="3"/>
  <c r="NFM54" i="3"/>
  <c r="NFN54" i="3" s="1"/>
  <c r="NFO54" i="3" s="1"/>
  <c r="NFP54" i="3" s="1"/>
  <c r="NFQ54" i="3" s="1"/>
  <c r="NFR54" i="3" s="1"/>
  <c r="NFS54" i="3" s="1"/>
  <c r="NFT54" i="3" s="1"/>
  <c r="NFU54" i="3" s="1"/>
  <c r="NFV54" i="3"/>
  <c r="NEW54" i="3"/>
  <c r="NEX54" i="3" s="1"/>
  <c r="NEY54" i="3" s="1"/>
  <c r="NEZ54" i="3" s="1"/>
  <c r="NFA54" i="3" s="1"/>
  <c r="NFB54" i="3" s="1"/>
  <c r="NFC54" i="3" s="1"/>
  <c r="NFD54" i="3" s="1"/>
  <c r="NFE54" i="3" s="1"/>
  <c r="NFF54" i="3"/>
  <c r="NEG54" i="3"/>
  <c r="NEH54" i="3" s="1"/>
  <c r="NEI54" i="3" s="1"/>
  <c r="NEJ54" i="3" s="1"/>
  <c r="NEK54" i="3" s="1"/>
  <c r="NEL54" i="3" s="1"/>
  <c r="NEM54" i="3" s="1"/>
  <c r="NEN54" i="3" s="1"/>
  <c r="NEO54" i="3" s="1"/>
  <c r="NEP54" i="3"/>
  <c r="NDQ54" i="3"/>
  <c r="NDR54" i="3" s="1"/>
  <c r="NDS54" i="3" s="1"/>
  <c r="NDT54" i="3" s="1"/>
  <c r="NDU54" i="3" s="1"/>
  <c r="NDV54" i="3" s="1"/>
  <c r="NDW54" i="3" s="1"/>
  <c r="NDX54" i="3" s="1"/>
  <c r="NDY54" i="3" s="1"/>
  <c r="NDZ54" i="3"/>
  <c r="NDA54" i="3"/>
  <c r="NDB54" i="3" s="1"/>
  <c r="NDC54" i="3" s="1"/>
  <c r="NDD54" i="3" s="1"/>
  <c r="NDE54" i="3" s="1"/>
  <c r="NDF54" i="3" s="1"/>
  <c r="NDG54" i="3" s="1"/>
  <c r="NDH54" i="3" s="1"/>
  <c r="NDI54" i="3" s="1"/>
  <c r="NDJ54" i="3"/>
  <c r="NCK54" i="3"/>
  <c r="NCL54" i="3" s="1"/>
  <c r="NCM54" i="3" s="1"/>
  <c r="NCN54" i="3" s="1"/>
  <c r="NCO54" i="3" s="1"/>
  <c r="NCP54" i="3" s="1"/>
  <c r="NCQ54" i="3" s="1"/>
  <c r="NCR54" i="3" s="1"/>
  <c r="NCS54" i="3" s="1"/>
  <c r="NCT54" i="3"/>
  <c r="NBU54" i="3"/>
  <c r="NBV54" i="3" s="1"/>
  <c r="NBW54" i="3" s="1"/>
  <c r="NBX54" i="3" s="1"/>
  <c r="NBY54" i="3" s="1"/>
  <c r="NBZ54" i="3" s="1"/>
  <c r="NCA54" i="3" s="1"/>
  <c r="NCB54" i="3" s="1"/>
  <c r="NCC54" i="3" s="1"/>
  <c r="NCD54" i="3"/>
  <c r="NBE54" i="3"/>
  <c r="NBF54" i="3" s="1"/>
  <c r="NBG54" i="3" s="1"/>
  <c r="NBH54" i="3" s="1"/>
  <c r="NBI54" i="3" s="1"/>
  <c r="NBJ54" i="3" s="1"/>
  <c r="NBK54" i="3" s="1"/>
  <c r="NBL54" i="3" s="1"/>
  <c r="NBM54" i="3" s="1"/>
  <c r="NBN54" i="3"/>
  <c r="NAO54" i="3"/>
  <c r="NAP54" i="3" s="1"/>
  <c r="NAQ54" i="3" s="1"/>
  <c r="NAR54" i="3" s="1"/>
  <c r="NAS54" i="3" s="1"/>
  <c r="NAT54" i="3" s="1"/>
  <c r="NAU54" i="3" s="1"/>
  <c r="NAV54" i="3" s="1"/>
  <c r="NAW54" i="3" s="1"/>
  <c r="NAX54" i="3"/>
  <c r="MZY54" i="3"/>
  <c r="MZZ54" i="3" s="1"/>
  <c r="NAA54" i="3" s="1"/>
  <c r="NAB54" i="3" s="1"/>
  <c r="NAC54" i="3" s="1"/>
  <c r="NAD54" i="3" s="1"/>
  <c r="NAE54" i="3" s="1"/>
  <c r="NAF54" i="3" s="1"/>
  <c r="NAG54" i="3" s="1"/>
  <c r="NAH54" i="3"/>
  <c r="MZI54" i="3"/>
  <c r="MZJ54" i="3" s="1"/>
  <c r="MZK54" i="3" s="1"/>
  <c r="MZL54" i="3" s="1"/>
  <c r="MZM54" i="3" s="1"/>
  <c r="MZN54" i="3" s="1"/>
  <c r="MZO54" i="3" s="1"/>
  <c r="MZP54" i="3" s="1"/>
  <c r="MZQ54" i="3" s="1"/>
  <c r="MZR54" i="3"/>
  <c r="MYS54" i="3"/>
  <c r="MYT54" i="3" s="1"/>
  <c r="MYU54" i="3" s="1"/>
  <c r="MYV54" i="3" s="1"/>
  <c r="MYW54" i="3" s="1"/>
  <c r="MYX54" i="3" s="1"/>
  <c r="MYY54" i="3" s="1"/>
  <c r="MYZ54" i="3" s="1"/>
  <c r="MZA54" i="3" s="1"/>
  <c r="MZB54" i="3"/>
  <c r="MYC54" i="3"/>
  <c r="MYD54" i="3" s="1"/>
  <c r="MYE54" i="3" s="1"/>
  <c r="MYF54" i="3" s="1"/>
  <c r="MYG54" i="3" s="1"/>
  <c r="MYH54" i="3" s="1"/>
  <c r="MYI54" i="3" s="1"/>
  <c r="MYJ54" i="3" s="1"/>
  <c r="MYK54" i="3" s="1"/>
  <c r="MYL54" i="3"/>
  <c r="MXM54" i="3"/>
  <c r="MXN54" i="3" s="1"/>
  <c r="MXO54" i="3" s="1"/>
  <c r="MXP54" i="3" s="1"/>
  <c r="MXQ54" i="3" s="1"/>
  <c r="MXR54" i="3" s="1"/>
  <c r="MXS54" i="3" s="1"/>
  <c r="MXT54" i="3" s="1"/>
  <c r="MXU54" i="3" s="1"/>
  <c r="MXV54" i="3"/>
  <c r="MWW54" i="3"/>
  <c r="MWX54" i="3" s="1"/>
  <c r="MWY54" i="3" s="1"/>
  <c r="MWZ54" i="3" s="1"/>
  <c r="MXA54" i="3" s="1"/>
  <c r="MXB54" i="3" s="1"/>
  <c r="MXC54" i="3" s="1"/>
  <c r="MXD54" i="3" s="1"/>
  <c r="MXE54" i="3" s="1"/>
  <c r="MXF54" i="3"/>
  <c r="MWG54" i="3"/>
  <c r="MWH54" i="3" s="1"/>
  <c r="MWI54" i="3" s="1"/>
  <c r="MWJ54" i="3" s="1"/>
  <c r="MWK54" i="3" s="1"/>
  <c r="MWL54" i="3" s="1"/>
  <c r="MWM54" i="3" s="1"/>
  <c r="MWN54" i="3" s="1"/>
  <c r="MWO54" i="3" s="1"/>
  <c r="MWP54" i="3"/>
  <c r="MVQ54" i="3"/>
  <c r="MVR54" i="3" s="1"/>
  <c r="MVS54" i="3" s="1"/>
  <c r="MVT54" i="3" s="1"/>
  <c r="MVU54" i="3" s="1"/>
  <c r="MVV54" i="3" s="1"/>
  <c r="MVW54" i="3" s="1"/>
  <c r="MVX54" i="3" s="1"/>
  <c r="MVY54" i="3" s="1"/>
  <c r="MVZ54" i="3"/>
  <c r="MVA54" i="3"/>
  <c r="MVB54" i="3" s="1"/>
  <c r="MVC54" i="3" s="1"/>
  <c r="MVD54" i="3" s="1"/>
  <c r="MVE54" i="3" s="1"/>
  <c r="MVF54" i="3" s="1"/>
  <c r="MVG54" i="3" s="1"/>
  <c r="MVH54" i="3" s="1"/>
  <c r="MVI54" i="3" s="1"/>
  <c r="MVJ54" i="3"/>
  <c r="MUK54" i="3"/>
  <c r="MUL54" i="3" s="1"/>
  <c r="MUM54" i="3" s="1"/>
  <c r="MUN54" i="3" s="1"/>
  <c r="MUO54" i="3" s="1"/>
  <c r="MUP54" i="3" s="1"/>
  <c r="MUQ54" i="3" s="1"/>
  <c r="MUR54" i="3" s="1"/>
  <c r="MUS54" i="3" s="1"/>
  <c r="MUT54" i="3"/>
  <c r="MTU54" i="3"/>
  <c r="MTV54" i="3" s="1"/>
  <c r="MTW54" i="3" s="1"/>
  <c r="MTX54" i="3" s="1"/>
  <c r="MTY54" i="3" s="1"/>
  <c r="MTZ54" i="3" s="1"/>
  <c r="MUA54" i="3" s="1"/>
  <c r="MUB54" i="3" s="1"/>
  <c r="MUC54" i="3" s="1"/>
  <c r="MUD54" i="3"/>
  <c r="MTE54" i="3"/>
  <c r="MTF54" i="3" s="1"/>
  <c r="MTG54" i="3" s="1"/>
  <c r="MTH54" i="3" s="1"/>
  <c r="MTI54" i="3" s="1"/>
  <c r="MTJ54" i="3" s="1"/>
  <c r="MTK54" i="3" s="1"/>
  <c r="MTL54" i="3" s="1"/>
  <c r="MTM54" i="3" s="1"/>
  <c r="MTN54" i="3"/>
  <c r="MSO54" i="3"/>
  <c r="MSP54" i="3" s="1"/>
  <c r="MSQ54" i="3" s="1"/>
  <c r="MSR54" i="3" s="1"/>
  <c r="MSS54" i="3" s="1"/>
  <c r="MST54" i="3" s="1"/>
  <c r="MSU54" i="3" s="1"/>
  <c r="MSV54" i="3" s="1"/>
  <c r="MSW54" i="3" s="1"/>
  <c r="MSX54" i="3"/>
  <c r="MRY54" i="3"/>
  <c r="MRZ54" i="3" s="1"/>
  <c r="MSA54" i="3" s="1"/>
  <c r="MSB54" i="3" s="1"/>
  <c r="MSC54" i="3" s="1"/>
  <c r="MSD54" i="3" s="1"/>
  <c r="MSE54" i="3" s="1"/>
  <c r="MSF54" i="3" s="1"/>
  <c r="MSG54" i="3" s="1"/>
  <c r="MSH54" i="3"/>
  <c r="MRI54" i="3"/>
  <c r="MRJ54" i="3" s="1"/>
  <c r="MRK54" i="3" s="1"/>
  <c r="MRL54" i="3" s="1"/>
  <c r="MRM54" i="3" s="1"/>
  <c r="MRN54" i="3" s="1"/>
  <c r="MRO54" i="3" s="1"/>
  <c r="MRP54" i="3" s="1"/>
  <c r="MRQ54" i="3" s="1"/>
  <c r="MRR54" i="3"/>
  <c r="MQS54" i="3"/>
  <c r="MQT54" i="3" s="1"/>
  <c r="MQU54" i="3" s="1"/>
  <c r="MQV54" i="3" s="1"/>
  <c r="MQW54" i="3" s="1"/>
  <c r="MQX54" i="3" s="1"/>
  <c r="MQY54" i="3" s="1"/>
  <c r="MQZ54" i="3" s="1"/>
  <c r="MRA54" i="3" s="1"/>
  <c r="MRB54" i="3"/>
  <c r="MQC54" i="3"/>
  <c r="MQD54" i="3" s="1"/>
  <c r="MQE54" i="3" s="1"/>
  <c r="MQF54" i="3" s="1"/>
  <c r="MQG54" i="3" s="1"/>
  <c r="MQH54" i="3" s="1"/>
  <c r="MQI54" i="3" s="1"/>
  <c r="MQJ54" i="3" s="1"/>
  <c r="MQK54" i="3" s="1"/>
  <c r="MQL54" i="3"/>
  <c r="MPM54" i="3"/>
  <c r="MPN54" i="3" s="1"/>
  <c r="MPO54" i="3" s="1"/>
  <c r="MPP54" i="3" s="1"/>
  <c r="MPQ54" i="3" s="1"/>
  <c r="MPR54" i="3" s="1"/>
  <c r="MPS54" i="3" s="1"/>
  <c r="MPT54" i="3" s="1"/>
  <c r="MPU54" i="3" s="1"/>
  <c r="MPV54" i="3"/>
  <c r="MOW54" i="3"/>
  <c r="MOX54" i="3" s="1"/>
  <c r="MOY54" i="3" s="1"/>
  <c r="MOZ54" i="3" s="1"/>
  <c r="MPA54" i="3" s="1"/>
  <c r="MPB54" i="3" s="1"/>
  <c r="MPC54" i="3" s="1"/>
  <c r="MPD54" i="3" s="1"/>
  <c r="MPE54" i="3" s="1"/>
  <c r="MPF54" i="3"/>
  <c r="MOG54" i="3"/>
  <c r="MOH54" i="3" s="1"/>
  <c r="MOI54" i="3" s="1"/>
  <c r="MOJ54" i="3" s="1"/>
  <c r="MOK54" i="3" s="1"/>
  <c r="MOL54" i="3" s="1"/>
  <c r="MOM54" i="3" s="1"/>
  <c r="MON54" i="3" s="1"/>
  <c r="MOO54" i="3" s="1"/>
  <c r="MOP54" i="3"/>
  <c r="MNQ54" i="3"/>
  <c r="MNR54" i="3" s="1"/>
  <c r="MNS54" i="3" s="1"/>
  <c r="MNT54" i="3" s="1"/>
  <c r="MNU54" i="3" s="1"/>
  <c r="MNV54" i="3" s="1"/>
  <c r="MNW54" i="3" s="1"/>
  <c r="MNX54" i="3" s="1"/>
  <c r="MNY54" i="3" s="1"/>
  <c r="MNZ54" i="3"/>
  <c r="MNA54" i="3"/>
  <c r="MNB54" i="3" s="1"/>
  <c r="MNC54" i="3" s="1"/>
  <c r="MND54" i="3" s="1"/>
  <c r="MNE54" i="3" s="1"/>
  <c r="MNF54" i="3" s="1"/>
  <c r="MNG54" i="3" s="1"/>
  <c r="MNH54" i="3" s="1"/>
  <c r="MNI54" i="3" s="1"/>
  <c r="MNJ54" i="3"/>
  <c r="MMK54" i="3"/>
  <c r="MML54" i="3" s="1"/>
  <c r="MMM54" i="3" s="1"/>
  <c r="MMN54" i="3" s="1"/>
  <c r="MMO54" i="3" s="1"/>
  <c r="MMP54" i="3" s="1"/>
  <c r="MMQ54" i="3" s="1"/>
  <c r="MMR54" i="3" s="1"/>
  <c r="MMS54" i="3" s="1"/>
  <c r="MMT54" i="3"/>
  <c r="MLU54" i="3"/>
  <c r="MLV54" i="3" s="1"/>
  <c r="MLW54" i="3" s="1"/>
  <c r="MLX54" i="3" s="1"/>
  <c r="MLY54" i="3" s="1"/>
  <c r="MLZ54" i="3" s="1"/>
  <c r="MMA54" i="3" s="1"/>
  <c r="MMB54" i="3" s="1"/>
  <c r="MMC54" i="3" s="1"/>
  <c r="MMD54" i="3"/>
  <c r="MLE54" i="3"/>
  <c r="MLF54" i="3" s="1"/>
  <c r="MLG54" i="3" s="1"/>
  <c r="MLH54" i="3" s="1"/>
  <c r="MLI54" i="3" s="1"/>
  <c r="MLJ54" i="3" s="1"/>
  <c r="MLK54" i="3" s="1"/>
  <c r="MLL54" i="3" s="1"/>
  <c r="MLM54" i="3" s="1"/>
  <c r="MLN54" i="3"/>
  <c r="MKO54" i="3"/>
  <c r="MKP54" i="3" s="1"/>
  <c r="MKQ54" i="3" s="1"/>
  <c r="MKR54" i="3" s="1"/>
  <c r="MKS54" i="3" s="1"/>
  <c r="MKT54" i="3" s="1"/>
  <c r="MKU54" i="3" s="1"/>
  <c r="MKV54" i="3" s="1"/>
  <c r="MKW54" i="3" s="1"/>
  <c r="MKX54" i="3"/>
  <c r="MJY54" i="3"/>
  <c r="MJZ54" i="3" s="1"/>
  <c r="MKA54" i="3" s="1"/>
  <c r="MKB54" i="3" s="1"/>
  <c r="MKC54" i="3" s="1"/>
  <c r="MKD54" i="3" s="1"/>
  <c r="MKE54" i="3" s="1"/>
  <c r="MKF54" i="3" s="1"/>
  <c r="MKG54" i="3" s="1"/>
  <c r="MKH54" i="3"/>
  <c r="MJI54" i="3"/>
  <c r="MJJ54" i="3" s="1"/>
  <c r="MJK54" i="3" s="1"/>
  <c r="MJL54" i="3" s="1"/>
  <c r="MJM54" i="3" s="1"/>
  <c r="MJN54" i="3" s="1"/>
  <c r="MJO54" i="3" s="1"/>
  <c r="MJP54" i="3" s="1"/>
  <c r="MJQ54" i="3" s="1"/>
  <c r="MJR54" i="3"/>
  <c r="MIS54" i="3"/>
  <c r="MIT54" i="3" s="1"/>
  <c r="MIU54" i="3" s="1"/>
  <c r="MIV54" i="3" s="1"/>
  <c r="MIW54" i="3" s="1"/>
  <c r="MIX54" i="3" s="1"/>
  <c r="MIY54" i="3" s="1"/>
  <c r="MIZ54" i="3" s="1"/>
  <c r="MJA54" i="3" s="1"/>
  <c r="MJB54" i="3"/>
  <c r="MIC54" i="3"/>
  <c r="MID54" i="3" s="1"/>
  <c r="MIE54" i="3" s="1"/>
  <c r="MIF54" i="3" s="1"/>
  <c r="MIG54" i="3" s="1"/>
  <c r="MIH54" i="3" s="1"/>
  <c r="MII54" i="3" s="1"/>
  <c r="MIJ54" i="3" s="1"/>
  <c r="MIK54" i="3" s="1"/>
  <c r="MIL54" i="3"/>
  <c r="MHM54" i="3"/>
  <c r="MHN54" i="3" s="1"/>
  <c r="MHO54" i="3" s="1"/>
  <c r="MHP54" i="3" s="1"/>
  <c r="MHQ54" i="3" s="1"/>
  <c r="MHR54" i="3" s="1"/>
  <c r="MHS54" i="3" s="1"/>
  <c r="MHT54" i="3" s="1"/>
  <c r="MHU54" i="3" s="1"/>
  <c r="MHV54" i="3"/>
  <c r="MGW54" i="3"/>
  <c r="MGX54" i="3" s="1"/>
  <c r="MGY54" i="3" s="1"/>
  <c r="MGZ54" i="3" s="1"/>
  <c r="MHA54" i="3" s="1"/>
  <c r="MHB54" i="3" s="1"/>
  <c r="MHC54" i="3" s="1"/>
  <c r="MHD54" i="3" s="1"/>
  <c r="MHE54" i="3" s="1"/>
  <c r="MHF54" i="3"/>
  <c r="MGG54" i="3"/>
  <c r="MGH54" i="3" s="1"/>
  <c r="MGI54" i="3" s="1"/>
  <c r="MGJ54" i="3" s="1"/>
  <c r="MGK54" i="3" s="1"/>
  <c r="MGL54" i="3" s="1"/>
  <c r="MGM54" i="3" s="1"/>
  <c r="MGN54" i="3" s="1"/>
  <c r="MGO54" i="3" s="1"/>
  <c r="MGP54" i="3"/>
  <c r="MFQ54" i="3"/>
  <c r="MFR54" i="3" s="1"/>
  <c r="MFS54" i="3" s="1"/>
  <c r="MFT54" i="3" s="1"/>
  <c r="MFU54" i="3" s="1"/>
  <c r="MFV54" i="3" s="1"/>
  <c r="MFW54" i="3" s="1"/>
  <c r="MFX54" i="3" s="1"/>
  <c r="MFY54" i="3" s="1"/>
  <c r="MFZ54" i="3"/>
  <c r="MFA54" i="3"/>
  <c r="MFB54" i="3" s="1"/>
  <c r="MFC54" i="3" s="1"/>
  <c r="MFD54" i="3" s="1"/>
  <c r="MFE54" i="3" s="1"/>
  <c r="MFF54" i="3" s="1"/>
  <c r="MFG54" i="3" s="1"/>
  <c r="MFH54" i="3" s="1"/>
  <c r="MFI54" i="3" s="1"/>
  <c r="MFJ54" i="3"/>
  <c r="MEK54" i="3"/>
  <c r="MEL54" i="3" s="1"/>
  <c r="MEM54" i="3" s="1"/>
  <c r="MEN54" i="3" s="1"/>
  <c r="MEO54" i="3" s="1"/>
  <c r="MEP54" i="3" s="1"/>
  <c r="MEQ54" i="3" s="1"/>
  <c r="MER54" i="3" s="1"/>
  <c r="MES54" i="3" s="1"/>
  <c r="MET54" i="3"/>
  <c r="MDU54" i="3"/>
  <c r="MDV54" i="3" s="1"/>
  <c r="MDW54" i="3" s="1"/>
  <c r="MDX54" i="3" s="1"/>
  <c r="MDY54" i="3" s="1"/>
  <c r="MDZ54" i="3" s="1"/>
  <c r="MEA54" i="3" s="1"/>
  <c r="MEB54" i="3" s="1"/>
  <c r="MEC54" i="3" s="1"/>
  <c r="MED54" i="3"/>
  <c r="MDE54" i="3"/>
  <c r="MDF54" i="3" s="1"/>
  <c r="MDG54" i="3" s="1"/>
  <c r="MDH54" i="3" s="1"/>
  <c r="MDI54" i="3" s="1"/>
  <c r="MDJ54" i="3" s="1"/>
  <c r="MDK54" i="3" s="1"/>
  <c r="MDL54" i="3" s="1"/>
  <c r="MDM54" i="3" s="1"/>
  <c r="MDN54" i="3"/>
  <c r="MCO54" i="3"/>
  <c r="MCP54" i="3" s="1"/>
  <c r="MCQ54" i="3" s="1"/>
  <c r="MCR54" i="3" s="1"/>
  <c r="MCS54" i="3" s="1"/>
  <c r="MCT54" i="3" s="1"/>
  <c r="MCU54" i="3" s="1"/>
  <c r="MCV54" i="3" s="1"/>
  <c r="MCW54" i="3" s="1"/>
  <c r="MCX54" i="3"/>
  <c r="MBY54" i="3"/>
  <c r="MBZ54" i="3" s="1"/>
  <c r="MCA54" i="3" s="1"/>
  <c r="MCB54" i="3" s="1"/>
  <c r="MCC54" i="3" s="1"/>
  <c r="MCD54" i="3" s="1"/>
  <c r="MCE54" i="3" s="1"/>
  <c r="MCF54" i="3" s="1"/>
  <c r="MCG54" i="3" s="1"/>
  <c r="MCH54" i="3"/>
  <c r="MBI54" i="3"/>
  <c r="MBJ54" i="3" s="1"/>
  <c r="MBK54" i="3" s="1"/>
  <c r="MBL54" i="3" s="1"/>
  <c r="MBM54" i="3" s="1"/>
  <c r="MBN54" i="3" s="1"/>
  <c r="MBO54" i="3" s="1"/>
  <c r="MBP54" i="3" s="1"/>
  <c r="MBQ54" i="3" s="1"/>
  <c r="MBR54" i="3"/>
  <c r="MAS54" i="3"/>
  <c r="MAT54" i="3" s="1"/>
  <c r="MAU54" i="3" s="1"/>
  <c r="MAV54" i="3" s="1"/>
  <c r="MAW54" i="3" s="1"/>
  <c r="MAX54" i="3" s="1"/>
  <c r="MAY54" i="3" s="1"/>
  <c r="MAZ54" i="3" s="1"/>
  <c r="MBA54" i="3" s="1"/>
  <c r="MBB54" i="3"/>
  <c r="MAC54" i="3"/>
  <c r="MAD54" i="3" s="1"/>
  <c r="MAE54" i="3" s="1"/>
  <c r="MAF54" i="3" s="1"/>
  <c r="MAG54" i="3" s="1"/>
  <c r="MAH54" i="3" s="1"/>
  <c r="MAI54" i="3" s="1"/>
  <c r="MAJ54" i="3" s="1"/>
  <c r="MAK54" i="3" s="1"/>
  <c r="MAL54" i="3"/>
  <c r="LZM54" i="3"/>
  <c r="LZN54" i="3" s="1"/>
  <c r="LZO54" i="3" s="1"/>
  <c r="LZP54" i="3" s="1"/>
  <c r="LZQ54" i="3" s="1"/>
  <c r="LZR54" i="3" s="1"/>
  <c r="LZS54" i="3" s="1"/>
  <c r="LZT54" i="3" s="1"/>
  <c r="LZU54" i="3" s="1"/>
  <c r="LZV54" i="3"/>
  <c r="LYW54" i="3"/>
  <c r="LYX54" i="3" s="1"/>
  <c r="LYY54" i="3" s="1"/>
  <c r="LYZ54" i="3" s="1"/>
  <c r="LZA54" i="3" s="1"/>
  <c r="LZB54" i="3" s="1"/>
  <c r="LZC54" i="3" s="1"/>
  <c r="LZD54" i="3" s="1"/>
  <c r="LZE54" i="3" s="1"/>
  <c r="LZF54" i="3"/>
  <c r="LYG54" i="3"/>
  <c r="LYH54" i="3" s="1"/>
  <c r="LYI54" i="3" s="1"/>
  <c r="LYJ54" i="3" s="1"/>
  <c r="LYK54" i="3" s="1"/>
  <c r="LYL54" i="3" s="1"/>
  <c r="LYM54" i="3" s="1"/>
  <c r="LYN54" i="3" s="1"/>
  <c r="LYO54" i="3" s="1"/>
  <c r="LYP54" i="3"/>
  <c r="LXQ54" i="3"/>
  <c r="LXR54" i="3" s="1"/>
  <c r="LXS54" i="3" s="1"/>
  <c r="LXT54" i="3" s="1"/>
  <c r="LXU54" i="3" s="1"/>
  <c r="LXV54" i="3" s="1"/>
  <c r="LXW54" i="3" s="1"/>
  <c r="LXX54" i="3" s="1"/>
  <c r="LXY54" i="3" s="1"/>
  <c r="LXZ54" i="3"/>
  <c r="LXA54" i="3"/>
  <c r="LXB54" i="3" s="1"/>
  <c r="LXC54" i="3" s="1"/>
  <c r="LXD54" i="3" s="1"/>
  <c r="LXE54" i="3" s="1"/>
  <c r="LXF54" i="3" s="1"/>
  <c r="LXG54" i="3" s="1"/>
  <c r="LXH54" i="3" s="1"/>
  <c r="LXI54" i="3" s="1"/>
  <c r="LXJ54" i="3"/>
  <c r="LWK54" i="3"/>
  <c r="LWL54" i="3" s="1"/>
  <c r="LWM54" i="3" s="1"/>
  <c r="LWN54" i="3" s="1"/>
  <c r="LWO54" i="3" s="1"/>
  <c r="LWP54" i="3" s="1"/>
  <c r="LWQ54" i="3" s="1"/>
  <c r="LWR54" i="3" s="1"/>
  <c r="LWS54" i="3" s="1"/>
  <c r="LWT54" i="3"/>
  <c r="LVU54" i="3"/>
  <c r="LVV54" i="3" s="1"/>
  <c r="LVW54" i="3" s="1"/>
  <c r="LVX54" i="3" s="1"/>
  <c r="LVY54" i="3" s="1"/>
  <c r="LVZ54" i="3" s="1"/>
  <c r="LWA54" i="3" s="1"/>
  <c r="LWB54" i="3" s="1"/>
  <c r="LWC54" i="3" s="1"/>
  <c r="LWD54" i="3"/>
  <c r="LVE54" i="3"/>
  <c r="LVF54" i="3" s="1"/>
  <c r="LVG54" i="3" s="1"/>
  <c r="LVH54" i="3" s="1"/>
  <c r="LVI54" i="3" s="1"/>
  <c r="LVJ54" i="3" s="1"/>
  <c r="LVK54" i="3" s="1"/>
  <c r="LVL54" i="3" s="1"/>
  <c r="LVM54" i="3" s="1"/>
  <c r="LVN54" i="3"/>
  <c r="LUO54" i="3"/>
  <c r="LUP54" i="3" s="1"/>
  <c r="LUQ54" i="3" s="1"/>
  <c r="LUR54" i="3" s="1"/>
  <c r="LUS54" i="3" s="1"/>
  <c r="LUT54" i="3" s="1"/>
  <c r="LUU54" i="3" s="1"/>
  <c r="LUV54" i="3" s="1"/>
  <c r="LUW54" i="3" s="1"/>
  <c r="LUX54" i="3"/>
  <c r="LTY54" i="3"/>
  <c r="LTZ54" i="3" s="1"/>
  <c r="LUA54" i="3" s="1"/>
  <c r="LUB54" i="3" s="1"/>
  <c r="LUC54" i="3" s="1"/>
  <c r="LUD54" i="3" s="1"/>
  <c r="LUE54" i="3" s="1"/>
  <c r="LUF54" i="3" s="1"/>
  <c r="LUG54" i="3" s="1"/>
  <c r="LUH54" i="3"/>
  <c r="LTI54" i="3"/>
  <c r="LTJ54" i="3" s="1"/>
  <c r="LTK54" i="3" s="1"/>
  <c r="LTL54" i="3" s="1"/>
  <c r="LTM54" i="3" s="1"/>
  <c r="LTN54" i="3" s="1"/>
  <c r="LTO54" i="3" s="1"/>
  <c r="LTP54" i="3" s="1"/>
  <c r="LTQ54" i="3" s="1"/>
  <c r="LTR54" i="3"/>
  <c r="LSS54" i="3"/>
  <c r="LST54" i="3" s="1"/>
  <c r="LSU54" i="3" s="1"/>
  <c r="LSV54" i="3" s="1"/>
  <c r="LSW54" i="3" s="1"/>
  <c r="LSX54" i="3" s="1"/>
  <c r="LSY54" i="3" s="1"/>
  <c r="LSZ54" i="3" s="1"/>
  <c r="LTA54" i="3" s="1"/>
  <c r="LTB54" i="3"/>
  <c r="LSC54" i="3"/>
  <c r="LSD54" i="3" s="1"/>
  <c r="LSE54" i="3" s="1"/>
  <c r="LSF54" i="3" s="1"/>
  <c r="LSG54" i="3" s="1"/>
  <c r="LSH54" i="3" s="1"/>
  <c r="LSI54" i="3" s="1"/>
  <c r="LSJ54" i="3" s="1"/>
  <c r="LSK54" i="3" s="1"/>
  <c r="LSL54" i="3"/>
  <c r="LRM54" i="3"/>
  <c r="LRN54" i="3" s="1"/>
  <c r="LRO54" i="3" s="1"/>
  <c r="LRP54" i="3" s="1"/>
  <c r="LRQ54" i="3" s="1"/>
  <c r="LRR54" i="3" s="1"/>
  <c r="LRS54" i="3" s="1"/>
  <c r="LRT54" i="3" s="1"/>
  <c r="LRU54" i="3" s="1"/>
  <c r="LRV54" i="3"/>
  <c r="LQW54" i="3"/>
  <c r="LQX54" i="3" s="1"/>
  <c r="LQY54" i="3" s="1"/>
  <c r="LQZ54" i="3" s="1"/>
  <c r="LRA54" i="3" s="1"/>
  <c r="LRB54" i="3" s="1"/>
  <c r="LRC54" i="3" s="1"/>
  <c r="LRD54" i="3" s="1"/>
  <c r="LRE54" i="3" s="1"/>
  <c r="LRF54" i="3"/>
  <c r="LQG54" i="3"/>
  <c r="LQH54" i="3" s="1"/>
  <c r="LQI54" i="3" s="1"/>
  <c r="LQJ54" i="3" s="1"/>
  <c r="LQK54" i="3" s="1"/>
  <c r="LQL54" i="3" s="1"/>
  <c r="LQM54" i="3" s="1"/>
  <c r="LQN54" i="3" s="1"/>
  <c r="LQO54" i="3" s="1"/>
  <c r="LQP54" i="3"/>
  <c r="LPQ54" i="3"/>
  <c r="LPR54" i="3" s="1"/>
  <c r="LPS54" i="3" s="1"/>
  <c r="LPT54" i="3" s="1"/>
  <c r="LPU54" i="3" s="1"/>
  <c r="LPV54" i="3" s="1"/>
  <c r="LPW54" i="3" s="1"/>
  <c r="LPX54" i="3" s="1"/>
  <c r="LPY54" i="3" s="1"/>
  <c r="LPZ54" i="3"/>
  <c r="LPA54" i="3"/>
  <c r="LPB54" i="3" s="1"/>
  <c r="LPC54" i="3" s="1"/>
  <c r="LPD54" i="3" s="1"/>
  <c r="LPE54" i="3" s="1"/>
  <c r="LPF54" i="3" s="1"/>
  <c r="LPG54" i="3" s="1"/>
  <c r="LPH54" i="3" s="1"/>
  <c r="LPI54" i="3" s="1"/>
  <c r="LPJ54" i="3"/>
  <c r="LOK54" i="3"/>
  <c r="LOL54" i="3" s="1"/>
  <c r="LOM54" i="3" s="1"/>
  <c r="LON54" i="3" s="1"/>
  <c r="LOO54" i="3" s="1"/>
  <c r="LOP54" i="3" s="1"/>
  <c r="LOQ54" i="3" s="1"/>
  <c r="LOR54" i="3" s="1"/>
  <c r="LOS54" i="3" s="1"/>
  <c r="LOT54" i="3"/>
  <c r="LNU54" i="3"/>
  <c r="LNV54" i="3" s="1"/>
  <c r="LNW54" i="3" s="1"/>
  <c r="LNX54" i="3" s="1"/>
  <c r="LNY54" i="3" s="1"/>
  <c r="LNZ54" i="3" s="1"/>
  <c r="LOA54" i="3" s="1"/>
  <c r="LOB54" i="3" s="1"/>
  <c r="LOC54" i="3" s="1"/>
  <c r="LOD54" i="3"/>
  <c r="LNE54" i="3"/>
  <c r="LNF54" i="3" s="1"/>
  <c r="LNG54" i="3" s="1"/>
  <c r="LNH54" i="3" s="1"/>
  <c r="LNI54" i="3" s="1"/>
  <c r="LNJ54" i="3" s="1"/>
  <c r="LNK54" i="3" s="1"/>
  <c r="LNL54" i="3" s="1"/>
  <c r="LNM54" i="3" s="1"/>
  <c r="LNN54" i="3"/>
  <c r="LMO54" i="3"/>
  <c r="LMP54" i="3" s="1"/>
  <c r="LMQ54" i="3" s="1"/>
  <c r="LMR54" i="3" s="1"/>
  <c r="LMS54" i="3" s="1"/>
  <c r="LMT54" i="3" s="1"/>
  <c r="LMU54" i="3" s="1"/>
  <c r="LMV54" i="3" s="1"/>
  <c r="LMW54" i="3" s="1"/>
  <c r="LMX54" i="3"/>
  <c r="LLY54" i="3"/>
  <c r="LLZ54" i="3" s="1"/>
  <c r="LMA54" i="3" s="1"/>
  <c r="LMB54" i="3" s="1"/>
  <c r="LMC54" i="3" s="1"/>
  <c r="LMD54" i="3" s="1"/>
  <c r="LME54" i="3" s="1"/>
  <c r="LMF54" i="3" s="1"/>
  <c r="LMG54" i="3" s="1"/>
  <c r="LMH54" i="3"/>
  <c r="LLI54" i="3"/>
  <c r="LLJ54" i="3" s="1"/>
  <c r="LLK54" i="3" s="1"/>
  <c r="LLL54" i="3" s="1"/>
  <c r="LLM54" i="3" s="1"/>
  <c r="LLN54" i="3" s="1"/>
  <c r="LLO54" i="3" s="1"/>
  <c r="LLP54" i="3" s="1"/>
  <c r="LLQ54" i="3" s="1"/>
  <c r="LLR54" i="3"/>
  <c r="LKS54" i="3"/>
  <c r="LKT54" i="3" s="1"/>
  <c r="LKU54" i="3" s="1"/>
  <c r="LKV54" i="3" s="1"/>
  <c r="LKW54" i="3" s="1"/>
  <c r="LKX54" i="3" s="1"/>
  <c r="LKY54" i="3" s="1"/>
  <c r="LKZ54" i="3" s="1"/>
  <c r="LLA54" i="3" s="1"/>
  <c r="LLB54" i="3"/>
  <c r="LKC54" i="3"/>
  <c r="LKD54" i="3" s="1"/>
  <c r="LKE54" i="3" s="1"/>
  <c r="LKF54" i="3" s="1"/>
  <c r="LKG54" i="3" s="1"/>
  <c r="LKH54" i="3" s="1"/>
  <c r="LKI54" i="3" s="1"/>
  <c r="LKJ54" i="3" s="1"/>
  <c r="LKK54" i="3" s="1"/>
  <c r="LKL54" i="3"/>
  <c r="LJM54" i="3"/>
  <c r="LJN54" i="3" s="1"/>
  <c r="LJO54" i="3" s="1"/>
  <c r="LJP54" i="3" s="1"/>
  <c r="LJQ54" i="3" s="1"/>
  <c r="LJR54" i="3" s="1"/>
  <c r="LJS54" i="3" s="1"/>
  <c r="LJT54" i="3" s="1"/>
  <c r="LJU54" i="3" s="1"/>
  <c r="LJV54" i="3"/>
  <c r="LIW54" i="3"/>
  <c r="LIX54" i="3" s="1"/>
  <c r="LIY54" i="3" s="1"/>
  <c r="LIZ54" i="3" s="1"/>
  <c r="LJA54" i="3" s="1"/>
  <c r="LJB54" i="3" s="1"/>
  <c r="LJC54" i="3" s="1"/>
  <c r="LJD54" i="3" s="1"/>
  <c r="LJE54" i="3" s="1"/>
  <c r="LJF54" i="3"/>
  <c r="LIG54" i="3"/>
  <c r="LIH54" i="3" s="1"/>
  <c r="LII54" i="3" s="1"/>
  <c r="LIJ54" i="3" s="1"/>
  <c r="LIK54" i="3" s="1"/>
  <c r="LIL54" i="3" s="1"/>
  <c r="LIM54" i="3" s="1"/>
  <c r="LIN54" i="3" s="1"/>
  <c r="LIO54" i="3" s="1"/>
  <c r="LIP54" i="3"/>
  <c r="LHQ54" i="3"/>
  <c r="LHR54" i="3" s="1"/>
  <c r="LHS54" i="3" s="1"/>
  <c r="LHT54" i="3" s="1"/>
  <c r="LHU54" i="3" s="1"/>
  <c r="LHV54" i="3" s="1"/>
  <c r="LHW54" i="3" s="1"/>
  <c r="LHX54" i="3" s="1"/>
  <c r="LHY54" i="3" s="1"/>
  <c r="LHZ54" i="3"/>
  <c r="LHA54" i="3"/>
  <c r="LHB54" i="3" s="1"/>
  <c r="LHC54" i="3" s="1"/>
  <c r="LHD54" i="3" s="1"/>
  <c r="LHE54" i="3" s="1"/>
  <c r="LHF54" i="3" s="1"/>
  <c r="LHG54" i="3" s="1"/>
  <c r="LHH54" i="3" s="1"/>
  <c r="LHI54" i="3" s="1"/>
  <c r="LHJ54" i="3"/>
  <c r="LGK54" i="3"/>
  <c r="LGL54" i="3" s="1"/>
  <c r="LGM54" i="3" s="1"/>
  <c r="LGN54" i="3" s="1"/>
  <c r="LGO54" i="3" s="1"/>
  <c r="LGP54" i="3" s="1"/>
  <c r="LGQ54" i="3" s="1"/>
  <c r="LGR54" i="3" s="1"/>
  <c r="LGS54" i="3" s="1"/>
  <c r="LGT54" i="3"/>
  <c r="LFU54" i="3"/>
  <c r="LFV54" i="3" s="1"/>
  <c r="LFW54" i="3" s="1"/>
  <c r="LFX54" i="3" s="1"/>
  <c r="LFY54" i="3" s="1"/>
  <c r="LFZ54" i="3" s="1"/>
  <c r="LGA54" i="3" s="1"/>
  <c r="LGB54" i="3" s="1"/>
  <c r="LGC54" i="3" s="1"/>
  <c r="LGD54" i="3"/>
  <c r="LFE54" i="3"/>
  <c r="LFF54" i="3" s="1"/>
  <c r="LFG54" i="3" s="1"/>
  <c r="LFH54" i="3" s="1"/>
  <c r="LFI54" i="3" s="1"/>
  <c r="LFJ54" i="3" s="1"/>
  <c r="LFK54" i="3" s="1"/>
  <c r="LFL54" i="3" s="1"/>
  <c r="LFM54" i="3" s="1"/>
  <c r="LFN54" i="3"/>
  <c r="LEO54" i="3"/>
  <c r="LEP54" i="3" s="1"/>
  <c r="LEQ54" i="3" s="1"/>
  <c r="LER54" i="3" s="1"/>
  <c r="LES54" i="3" s="1"/>
  <c r="LET54" i="3" s="1"/>
  <c r="LEU54" i="3" s="1"/>
  <c r="LEV54" i="3" s="1"/>
  <c r="LEW54" i="3" s="1"/>
  <c r="LEX54" i="3"/>
  <c r="LDY54" i="3"/>
  <c r="LDZ54" i="3" s="1"/>
  <c r="LEA54" i="3" s="1"/>
  <c r="LEB54" i="3" s="1"/>
  <c r="LEC54" i="3" s="1"/>
  <c r="LED54" i="3" s="1"/>
  <c r="LEE54" i="3" s="1"/>
  <c r="LEF54" i="3" s="1"/>
  <c r="LEG54" i="3" s="1"/>
  <c r="LEH54" i="3"/>
  <c r="LDI54" i="3"/>
  <c r="LDJ54" i="3" s="1"/>
  <c r="LDK54" i="3" s="1"/>
  <c r="LDL54" i="3" s="1"/>
  <c r="LDM54" i="3" s="1"/>
  <c r="LDN54" i="3" s="1"/>
  <c r="LDO54" i="3" s="1"/>
  <c r="LDP54" i="3" s="1"/>
  <c r="LDQ54" i="3" s="1"/>
  <c r="LDR54" i="3"/>
  <c r="LCS54" i="3"/>
  <c r="LCT54" i="3" s="1"/>
  <c r="LCU54" i="3" s="1"/>
  <c r="LCV54" i="3" s="1"/>
  <c r="LCW54" i="3" s="1"/>
  <c r="LCX54" i="3" s="1"/>
  <c r="LCY54" i="3" s="1"/>
  <c r="LCZ54" i="3" s="1"/>
  <c r="LDA54" i="3" s="1"/>
  <c r="LDB54" i="3"/>
  <c r="LCC54" i="3"/>
  <c r="LCD54" i="3" s="1"/>
  <c r="LCE54" i="3" s="1"/>
  <c r="LCF54" i="3" s="1"/>
  <c r="LCG54" i="3" s="1"/>
  <c r="LCH54" i="3" s="1"/>
  <c r="LCI54" i="3" s="1"/>
  <c r="LCJ54" i="3" s="1"/>
  <c r="LCK54" i="3" s="1"/>
  <c r="LCL54" i="3"/>
  <c r="LBM54" i="3"/>
  <c r="LBN54" i="3" s="1"/>
  <c r="LBO54" i="3" s="1"/>
  <c r="LBP54" i="3" s="1"/>
  <c r="LBQ54" i="3" s="1"/>
  <c r="LBR54" i="3" s="1"/>
  <c r="LBS54" i="3" s="1"/>
  <c r="LBT54" i="3" s="1"/>
  <c r="LBU54" i="3" s="1"/>
  <c r="LBV54" i="3"/>
  <c r="LAW54" i="3"/>
  <c r="LAX54" i="3" s="1"/>
  <c r="LAY54" i="3" s="1"/>
  <c r="LAZ54" i="3" s="1"/>
  <c r="LBA54" i="3" s="1"/>
  <c r="LBB54" i="3" s="1"/>
  <c r="LBC54" i="3" s="1"/>
  <c r="LBD54" i="3" s="1"/>
  <c r="LBE54" i="3" s="1"/>
  <c r="LBF54" i="3"/>
  <c r="LAG54" i="3"/>
  <c r="LAH54" i="3" s="1"/>
  <c r="LAI54" i="3" s="1"/>
  <c r="LAJ54" i="3" s="1"/>
  <c r="LAK54" i="3" s="1"/>
  <c r="LAL54" i="3" s="1"/>
  <c r="LAM54" i="3" s="1"/>
  <c r="LAN54" i="3" s="1"/>
  <c r="LAO54" i="3" s="1"/>
  <c r="LAP54" i="3"/>
  <c r="KZQ54" i="3"/>
  <c r="KZR54" i="3" s="1"/>
  <c r="KZS54" i="3" s="1"/>
  <c r="KZT54" i="3" s="1"/>
  <c r="KZU54" i="3" s="1"/>
  <c r="KZV54" i="3" s="1"/>
  <c r="KZW54" i="3" s="1"/>
  <c r="KZX54" i="3" s="1"/>
  <c r="KZY54" i="3" s="1"/>
  <c r="KZZ54" i="3"/>
  <c r="KZA54" i="3"/>
  <c r="KZB54" i="3" s="1"/>
  <c r="KZC54" i="3" s="1"/>
  <c r="KZD54" i="3" s="1"/>
  <c r="KZE54" i="3" s="1"/>
  <c r="KZF54" i="3" s="1"/>
  <c r="KZG54" i="3" s="1"/>
  <c r="KZH54" i="3" s="1"/>
  <c r="KZI54" i="3" s="1"/>
  <c r="KZJ54" i="3"/>
  <c r="KYK54" i="3"/>
  <c r="KYL54" i="3" s="1"/>
  <c r="KYM54" i="3" s="1"/>
  <c r="KYN54" i="3" s="1"/>
  <c r="KYO54" i="3" s="1"/>
  <c r="KYP54" i="3" s="1"/>
  <c r="KYQ54" i="3" s="1"/>
  <c r="KYR54" i="3" s="1"/>
  <c r="KYS54" i="3" s="1"/>
  <c r="KYT54" i="3"/>
  <c r="KXU54" i="3"/>
  <c r="KXV54" i="3" s="1"/>
  <c r="KXW54" i="3" s="1"/>
  <c r="KXX54" i="3" s="1"/>
  <c r="KXY54" i="3" s="1"/>
  <c r="KXZ54" i="3" s="1"/>
  <c r="KYA54" i="3" s="1"/>
  <c r="KYB54" i="3" s="1"/>
  <c r="KYC54" i="3" s="1"/>
  <c r="KYD54" i="3"/>
  <c r="KXE54" i="3"/>
  <c r="KXF54" i="3" s="1"/>
  <c r="KXG54" i="3" s="1"/>
  <c r="KXH54" i="3" s="1"/>
  <c r="KXI54" i="3" s="1"/>
  <c r="KXJ54" i="3" s="1"/>
  <c r="KXK54" i="3" s="1"/>
  <c r="KXL54" i="3" s="1"/>
  <c r="KXM54" i="3" s="1"/>
  <c r="KXN54" i="3"/>
  <c r="KWO54" i="3"/>
  <c r="KWP54" i="3" s="1"/>
  <c r="KWQ54" i="3" s="1"/>
  <c r="KWR54" i="3" s="1"/>
  <c r="KWS54" i="3" s="1"/>
  <c r="KWT54" i="3" s="1"/>
  <c r="KWU54" i="3" s="1"/>
  <c r="KWV54" i="3" s="1"/>
  <c r="KWW54" i="3" s="1"/>
  <c r="KWX54" i="3"/>
  <c r="KVY54" i="3"/>
  <c r="KVZ54" i="3" s="1"/>
  <c r="KWA54" i="3" s="1"/>
  <c r="KWB54" i="3" s="1"/>
  <c r="KWC54" i="3" s="1"/>
  <c r="KWD54" i="3" s="1"/>
  <c r="KWE54" i="3" s="1"/>
  <c r="KWF54" i="3" s="1"/>
  <c r="KWG54" i="3" s="1"/>
  <c r="KWH54" i="3"/>
  <c r="KVI54" i="3"/>
  <c r="KVJ54" i="3" s="1"/>
  <c r="KVK54" i="3" s="1"/>
  <c r="KVL54" i="3" s="1"/>
  <c r="KVM54" i="3" s="1"/>
  <c r="KVN54" i="3" s="1"/>
  <c r="KVO54" i="3" s="1"/>
  <c r="KVP54" i="3" s="1"/>
  <c r="KVQ54" i="3" s="1"/>
  <c r="KVR54" i="3"/>
  <c r="KUS54" i="3"/>
  <c r="KUT54" i="3" s="1"/>
  <c r="KUU54" i="3" s="1"/>
  <c r="KUV54" i="3" s="1"/>
  <c r="KUW54" i="3" s="1"/>
  <c r="KUX54" i="3" s="1"/>
  <c r="KUY54" i="3" s="1"/>
  <c r="KUZ54" i="3" s="1"/>
  <c r="KVA54" i="3" s="1"/>
  <c r="KVB54" i="3"/>
  <c r="KUC54" i="3"/>
  <c r="KUD54" i="3" s="1"/>
  <c r="KUE54" i="3" s="1"/>
  <c r="KUF54" i="3" s="1"/>
  <c r="KUG54" i="3" s="1"/>
  <c r="KUH54" i="3" s="1"/>
  <c r="KUI54" i="3" s="1"/>
  <c r="KUJ54" i="3" s="1"/>
  <c r="KUK54" i="3" s="1"/>
  <c r="KUL54" i="3"/>
  <c r="KTM54" i="3"/>
  <c r="KTN54" i="3" s="1"/>
  <c r="KTO54" i="3" s="1"/>
  <c r="KTP54" i="3" s="1"/>
  <c r="KTQ54" i="3" s="1"/>
  <c r="KTR54" i="3" s="1"/>
  <c r="KTS54" i="3" s="1"/>
  <c r="KTT54" i="3" s="1"/>
  <c r="KTU54" i="3" s="1"/>
  <c r="KTV54" i="3"/>
  <c r="KSW54" i="3"/>
  <c r="KSX54" i="3" s="1"/>
  <c r="KSY54" i="3" s="1"/>
  <c r="KSZ54" i="3" s="1"/>
  <c r="KTA54" i="3" s="1"/>
  <c r="KTB54" i="3" s="1"/>
  <c r="KTC54" i="3" s="1"/>
  <c r="KTD54" i="3" s="1"/>
  <c r="KTE54" i="3" s="1"/>
  <c r="KTF54" i="3"/>
  <c r="KSG54" i="3"/>
  <c r="KSH54" i="3" s="1"/>
  <c r="KSI54" i="3" s="1"/>
  <c r="KSJ54" i="3" s="1"/>
  <c r="KSK54" i="3" s="1"/>
  <c r="KSL54" i="3" s="1"/>
  <c r="KSM54" i="3" s="1"/>
  <c r="KSN54" i="3" s="1"/>
  <c r="KSO54" i="3" s="1"/>
  <c r="KSP54" i="3"/>
  <c r="KRQ54" i="3"/>
  <c r="KRR54" i="3" s="1"/>
  <c r="KRS54" i="3" s="1"/>
  <c r="KRT54" i="3" s="1"/>
  <c r="KRU54" i="3" s="1"/>
  <c r="KRV54" i="3" s="1"/>
  <c r="KRW54" i="3" s="1"/>
  <c r="KRX54" i="3" s="1"/>
  <c r="KRY54" i="3" s="1"/>
  <c r="KRZ54" i="3"/>
  <c r="KRA54" i="3"/>
  <c r="KRB54" i="3" s="1"/>
  <c r="KRC54" i="3" s="1"/>
  <c r="KRD54" i="3" s="1"/>
  <c r="KRE54" i="3" s="1"/>
  <c r="KRF54" i="3" s="1"/>
  <c r="KRG54" i="3" s="1"/>
  <c r="KRH54" i="3" s="1"/>
  <c r="KRI54" i="3" s="1"/>
  <c r="KRJ54" i="3"/>
  <c r="KQK54" i="3"/>
  <c r="KQL54" i="3" s="1"/>
  <c r="KQM54" i="3" s="1"/>
  <c r="KQN54" i="3" s="1"/>
  <c r="KQO54" i="3" s="1"/>
  <c r="KQP54" i="3" s="1"/>
  <c r="KQQ54" i="3" s="1"/>
  <c r="KQR54" i="3" s="1"/>
  <c r="KQS54" i="3" s="1"/>
  <c r="KQT54" i="3"/>
  <c r="KPU54" i="3"/>
  <c r="KPV54" i="3" s="1"/>
  <c r="KPW54" i="3" s="1"/>
  <c r="KPX54" i="3" s="1"/>
  <c r="KPY54" i="3" s="1"/>
  <c r="KPZ54" i="3" s="1"/>
  <c r="KQA54" i="3" s="1"/>
  <c r="KQB54" i="3" s="1"/>
  <c r="KQC54" i="3" s="1"/>
  <c r="KQD54" i="3"/>
  <c r="KPE54" i="3"/>
  <c r="KPF54" i="3" s="1"/>
  <c r="KPG54" i="3" s="1"/>
  <c r="KPH54" i="3" s="1"/>
  <c r="KPI54" i="3" s="1"/>
  <c r="KPJ54" i="3" s="1"/>
  <c r="KPK54" i="3" s="1"/>
  <c r="KPL54" i="3" s="1"/>
  <c r="KPM54" i="3" s="1"/>
  <c r="KPN54" i="3"/>
  <c r="KOO54" i="3"/>
  <c r="KOP54" i="3" s="1"/>
  <c r="KOQ54" i="3" s="1"/>
  <c r="KOR54" i="3" s="1"/>
  <c r="KOS54" i="3" s="1"/>
  <c r="KOT54" i="3" s="1"/>
  <c r="KOU54" i="3" s="1"/>
  <c r="KOV54" i="3" s="1"/>
  <c r="KOW54" i="3" s="1"/>
  <c r="KOX54" i="3"/>
  <c r="KNY54" i="3"/>
  <c r="KNZ54" i="3" s="1"/>
  <c r="KOA54" i="3" s="1"/>
  <c r="KOB54" i="3" s="1"/>
  <c r="KOC54" i="3" s="1"/>
  <c r="KOD54" i="3" s="1"/>
  <c r="KOE54" i="3" s="1"/>
  <c r="KOF54" i="3" s="1"/>
  <c r="KOG54" i="3" s="1"/>
  <c r="KOH54" i="3"/>
  <c r="KNI54" i="3"/>
  <c r="KNJ54" i="3" s="1"/>
  <c r="KNK54" i="3" s="1"/>
  <c r="KNL54" i="3" s="1"/>
  <c r="KNM54" i="3" s="1"/>
  <c r="KNN54" i="3" s="1"/>
  <c r="KNO54" i="3" s="1"/>
  <c r="KNP54" i="3" s="1"/>
  <c r="KNQ54" i="3" s="1"/>
  <c r="KNR54" i="3"/>
  <c r="KMS54" i="3"/>
  <c r="KMT54" i="3" s="1"/>
  <c r="KMU54" i="3" s="1"/>
  <c r="KMV54" i="3" s="1"/>
  <c r="KMW54" i="3" s="1"/>
  <c r="KMX54" i="3" s="1"/>
  <c r="KMY54" i="3" s="1"/>
  <c r="KMZ54" i="3" s="1"/>
  <c r="KNA54" i="3" s="1"/>
  <c r="KNB54" i="3"/>
  <c r="KMC54" i="3"/>
  <c r="KMD54" i="3" s="1"/>
  <c r="KME54" i="3" s="1"/>
  <c r="KMF54" i="3" s="1"/>
  <c r="KMG54" i="3" s="1"/>
  <c r="KMH54" i="3" s="1"/>
  <c r="KMI54" i="3" s="1"/>
  <c r="KMJ54" i="3" s="1"/>
  <c r="KMK54" i="3" s="1"/>
  <c r="KML54" i="3"/>
  <c r="KLM54" i="3"/>
  <c r="KLN54" i="3" s="1"/>
  <c r="KLO54" i="3" s="1"/>
  <c r="KLP54" i="3" s="1"/>
  <c r="KLQ54" i="3" s="1"/>
  <c r="KLR54" i="3" s="1"/>
  <c r="KLS54" i="3" s="1"/>
  <c r="KLT54" i="3" s="1"/>
  <c r="KLU54" i="3" s="1"/>
  <c r="KLV54" i="3"/>
  <c r="KKW54" i="3"/>
  <c r="KKX54" i="3" s="1"/>
  <c r="KKY54" i="3" s="1"/>
  <c r="KKZ54" i="3" s="1"/>
  <c r="KLA54" i="3" s="1"/>
  <c r="KLB54" i="3" s="1"/>
  <c r="KLC54" i="3" s="1"/>
  <c r="KLD54" i="3" s="1"/>
  <c r="KLE54" i="3" s="1"/>
  <c r="KLF54" i="3"/>
  <c r="KKG54" i="3"/>
  <c r="KKH54" i="3" s="1"/>
  <c r="KKI54" i="3" s="1"/>
  <c r="KKJ54" i="3" s="1"/>
  <c r="KKK54" i="3" s="1"/>
  <c r="KKL54" i="3" s="1"/>
  <c r="KKM54" i="3" s="1"/>
  <c r="KKN54" i="3" s="1"/>
  <c r="KKO54" i="3" s="1"/>
  <c r="KKP54" i="3"/>
  <c r="KJQ54" i="3"/>
  <c r="KJR54" i="3" s="1"/>
  <c r="KJS54" i="3" s="1"/>
  <c r="KJT54" i="3" s="1"/>
  <c r="KJU54" i="3" s="1"/>
  <c r="KJV54" i="3" s="1"/>
  <c r="KJW54" i="3" s="1"/>
  <c r="KJX54" i="3" s="1"/>
  <c r="KJY54" i="3" s="1"/>
  <c r="KJZ54" i="3"/>
  <c r="KJA54" i="3"/>
  <c r="KJB54" i="3" s="1"/>
  <c r="KJC54" i="3" s="1"/>
  <c r="KJD54" i="3" s="1"/>
  <c r="KJE54" i="3" s="1"/>
  <c r="KJF54" i="3" s="1"/>
  <c r="KJG54" i="3" s="1"/>
  <c r="KJH54" i="3" s="1"/>
  <c r="KJI54" i="3" s="1"/>
  <c r="KJJ54" i="3"/>
  <c r="KIK54" i="3"/>
  <c r="KIL54" i="3" s="1"/>
  <c r="KIM54" i="3" s="1"/>
  <c r="KIN54" i="3" s="1"/>
  <c r="KIO54" i="3" s="1"/>
  <c r="KIP54" i="3" s="1"/>
  <c r="KIQ54" i="3" s="1"/>
  <c r="KIR54" i="3" s="1"/>
  <c r="KIS54" i="3" s="1"/>
  <c r="KIT54" i="3"/>
  <c r="KHU54" i="3"/>
  <c r="KHV54" i="3" s="1"/>
  <c r="KHW54" i="3" s="1"/>
  <c r="KHX54" i="3" s="1"/>
  <c r="KHY54" i="3" s="1"/>
  <c r="KHZ54" i="3" s="1"/>
  <c r="KIA54" i="3" s="1"/>
  <c r="KIB54" i="3" s="1"/>
  <c r="KIC54" i="3" s="1"/>
  <c r="KID54" i="3"/>
  <c r="KHE54" i="3"/>
  <c r="KHF54" i="3" s="1"/>
  <c r="KHG54" i="3" s="1"/>
  <c r="KHH54" i="3" s="1"/>
  <c r="KHI54" i="3" s="1"/>
  <c r="KHJ54" i="3" s="1"/>
  <c r="KHK54" i="3" s="1"/>
  <c r="KHL54" i="3" s="1"/>
  <c r="KHM54" i="3" s="1"/>
  <c r="KHN54" i="3"/>
  <c r="KGO54" i="3"/>
  <c r="KGP54" i="3" s="1"/>
  <c r="KGQ54" i="3" s="1"/>
  <c r="KGR54" i="3" s="1"/>
  <c r="KGS54" i="3" s="1"/>
  <c r="KGT54" i="3" s="1"/>
  <c r="KGU54" i="3" s="1"/>
  <c r="KGV54" i="3" s="1"/>
  <c r="KGW54" i="3" s="1"/>
  <c r="KGX54" i="3"/>
  <c r="KFY54" i="3"/>
  <c r="KFZ54" i="3" s="1"/>
  <c r="KGA54" i="3" s="1"/>
  <c r="KGB54" i="3" s="1"/>
  <c r="KGC54" i="3" s="1"/>
  <c r="KGD54" i="3" s="1"/>
  <c r="KGE54" i="3" s="1"/>
  <c r="KGF54" i="3" s="1"/>
  <c r="KGG54" i="3" s="1"/>
  <c r="KGH54" i="3"/>
  <c r="KFI54" i="3"/>
  <c r="KFJ54" i="3" s="1"/>
  <c r="KFK54" i="3" s="1"/>
  <c r="KFL54" i="3" s="1"/>
  <c r="KFM54" i="3" s="1"/>
  <c r="KFN54" i="3" s="1"/>
  <c r="KFO54" i="3" s="1"/>
  <c r="KFP54" i="3" s="1"/>
  <c r="KFQ54" i="3" s="1"/>
  <c r="KFR54" i="3"/>
  <c r="KES54" i="3"/>
  <c r="KET54" i="3" s="1"/>
  <c r="KEU54" i="3" s="1"/>
  <c r="KEV54" i="3" s="1"/>
  <c r="KEW54" i="3" s="1"/>
  <c r="KEX54" i="3" s="1"/>
  <c r="KEY54" i="3" s="1"/>
  <c r="KEZ54" i="3" s="1"/>
  <c r="KFA54" i="3" s="1"/>
  <c r="KFB54" i="3"/>
  <c r="KEC54" i="3"/>
  <c r="KED54" i="3" s="1"/>
  <c r="KEE54" i="3" s="1"/>
  <c r="KEF54" i="3" s="1"/>
  <c r="KEG54" i="3" s="1"/>
  <c r="KEH54" i="3" s="1"/>
  <c r="KEI54" i="3" s="1"/>
  <c r="KEJ54" i="3" s="1"/>
  <c r="KEK54" i="3" s="1"/>
  <c r="KEL54" i="3"/>
  <c r="KDM54" i="3"/>
  <c r="KDN54" i="3" s="1"/>
  <c r="KDO54" i="3" s="1"/>
  <c r="KDP54" i="3" s="1"/>
  <c r="KDQ54" i="3" s="1"/>
  <c r="KDR54" i="3" s="1"/>
  <c r="KDS54" i="3" s="1"/>
  <c r="KDT54" i="3" s="1"/>
  <c r="KDU54" i="3" s="1"/>
  <c r="KDV54" i="3"/>
  <c r="KCW54" i="3"/>
  <c r="KCX54" i="3" s="1"/>
  <c r="KCY54" i="3" s="1"/>
  <c r="KCZ54" i="3" s="1"/>
  <c r="KDA54" i="3" s="1"/>
  <c r="KDB54" i="3" s="1"/>
  <c r="KDC54" i="3" s="1"/>
  <c r="KDD54" i="3" s="1"/>
  <c r="KDE54" i="3" s="1"/>
  <c r="KDF54" i="3"/>
  <c r="KCG54" i="3"/>
  <c r="KCH54" i="3" s="1"/>
  <c r="KCI54" i="3" s="1"/>
  <c r="KCJ54" i="3" s="1"/>
  <c r="KCK54" i="3" s="1"/>
  <c r="KCL54" i="3" s="1"/>
  <c r="KCM54" i="3" s="1"/>
  <c r="KCN54" i="3" s="1"/>
  <c r="KCO54" i="3" s="1"/>
  <c r="KCP54" i="3"/>
  <c r="KBQ54" i="3"/>
  <c r="KBR54" i="3" s="1"/>
  <c r="KBS54" i="3" s="1"/>
  <c r="KBT54" i="3" s="1"/>
  <c r="KBU54" i="3" s="1"/>
  <c r="KBV54" i="3" s="1"/>
  <c r="KBW54" i="3" s="1"/>
  <c r="KBX54" i="3" s="1"/>
  <c r="KBY54" i="3" s="1"/>
  <c r="KBZ54" i="3"/>
  <c r="KBA54" i="3"/>
  <c r="KBB54" i="3" s="1"/>
  <c r="KBC54" i="3" s="1"/>
  <c r="KBD54" i="3" s="1"/>
  <c r="KBE54" i="3" s="1"/>
  <c r="KBF54" i="3" s="1"/>
  <c r="KBG54" i="3" s="1"/>
  <c r="KBH54" i="3" s="1"/>
  <c r="KBI54" i="3" s="1"/>
  <c r="KBJ54" i="3"/>
  <c r="KAK54" i="3"/>
  <c r="KAL54" i="3" s="1"/>
  <c r="KAM54" i="3" s="1"/>
  <c r="KAN54" i="3" s="1"/>
  <c r="KAO54" i="3" s="1"/>
  <c r="KAP54" i="3" s="1"/>
  <c r="KAQ54" i="3" s="1"/>
  <c r="KAR54" i="3" s="1"/>
  <c r="KAS54" i="3" s="1"/>
  <c r="KAT54" i="3"/>
  <c r="JZU54" i="3"/>
  <c r="JZV54" i="3" s="1"/>
  <c r="JZW54" i="3" s="1"/>
  <c r="JZX54" i="3" s="1"/>
  <c r="JZY54" i="3" s="1"/>
  <c r="JZZ54" i="3" s="1"/>
  <c r="KAA54" i="3" s="1"/>
  <c r="KAB54" i="3" s="1"/>
  <c r="KAC54" i="3" s="1"/>
  <c r="KAD54" i="3"/>
  <c r="JZE54" i="3"/>
  <c r="JZF54" i="3" s="1"/>
  <c r="JZG54" i="3" s="1"/>
  <c r="JZH54" i="3" s="1"/>
  <c r="JZI54" i="3" s="1"/>
  <c r="JZJ54" i="3" s="1"/>
  <c r="JZK54" i="3" s="1"/>
  <c r="JZL54" i="3" s="1"/>
  <c r="JZM54" i="3" s="1"/>
  <c r="JZN54" i="3"/>
  <c r="JYO54" i="3"/>
  <c r="JYP54" i="3" s="1"/>
  <c r="JYQ54" i="3" s="1"/>
  <c r="JYR54" i="3" s="1"/>
  <c r="JYS54" i="3" s="1"/>
  <c r="JYT54" i="3" s="1"/>
  <c r="JYU54" i="3" s="1"/>
  <c r="JYV54" i="3" s="1"/>
  <c r="JYW54" i="3" s="1"/>
  <c r="JYX54" i="3"/>
  <c r="JXY54" i="3"/>
  <c r="JXZ54" i="3" s="1"/>
  <c r="JYA54" i="3" s="1"/>
  <c r="JYB54" i="3" s="1"/>
  <c r="JYC54" i="3" s="1"/>
  <c r="JYD54" i="3" s="1"/>
  <c r="JYE54" i="3" s="1"/>
  <c r="JYF54" i="3" s="1"/>
  <c r="JYG54" i="3" s="1"/>
  <c r="JYH54" i="3"/>
  <c r="JXI54" i="3"/>
  <c r="JXJ54" i="3" s="1"/>
  <c r="JXK54" i="3" s="1"/>
  <c r="JXL54" i="3" s="1"/>
  <c r="JXM54" i="3" s="1"/>
  <c r="JXN54" i="3" s="1"/>
  <c r="JXO54" i="3" s="1"/>
  <c r="JXP54" i="3" s="1"/>
  <c r="JXQ54" i="3" s="1"/>
  <c r="JXR54" i="3"/>
  <c r="JWS54" i="3"/>
  <c r="JWT54" i="3" s="1"/>
  <c r="JWU54" i="3" s="1"/>
  <c r="JWV54" i="3" s="1"/>
  <c r="JWW54" i="3" s="1"/>
  <c r="JWX54" i="3" s="1"/>
  <c r="JWY54" i="3" s="1"/>
  <c r="JWZ54" i="3" s="1"/>
  <c r="JXA54" i="3" s="1"/>
  <c r="JXB54" i="3"/>
  <c r="JWC54" i="3"/>
  <c r="JWD54" i="3" s="1"/>
  <c r="JWE54" i="3" s="1"/>
  <c r="JWF54" i="3" s="1"/>
  <c r="JWG54" i="3" s="1"/>
  <c r="JWH54" i="3" s="1"/>
  <c r="JWI54" i="3" s="1"/>
  <c r="JWJ54" i="3" s="1"/>
  <c r="JWK54" i="3" s="1"/>
  <c r="JWL54" i="3"/>
  <c r="JVM54" i="3"/>
  <c r="JVN54" i="3" s="1"/>
  <c r="JVO54" i="3" s="1"/>
  <c r="JVP54" i="3" s="1"/>
  <c r="JVQ54" i="3" s="1"/>
  <c r="JVR54" i="3" s="1"/>
  <c r="JVS54" i="3" s="1"/>
  <c r="JVT54" i="3" s="1"/>
  <c r="JVU54" i="3" s="1"/>
  <c r="JVV54" i="3"/>
  <c r="JUW54" i="3"/>
  <c r="JUX54" i="3" s="1"/>
  <c r="JUY54" i="3" s="1"/>
  <c r="JUZ54" i="3" s="1"/>
  <c r="JVA54" i="3" s="1"/>
  <c r="JVB54" i="3" s="1"/>
  <c r="JVC54" i="3" s="1"/>
  <c r="JVD54" i="3" s="1"/>
  <c r="JVE54" i="3" s="1"/>
  <c r="JVF54" i="3"/>
  <c r="JUG54" i="3"/>
  <c r="JUH54" i="3" s="1"/>
  <c r="JUI54" i="3" s="1"/>
  <c r="JUJ54" i="3" s="1"/>
  <c r="JUK54" i="3" s="1"/>
  <c r="JUL54" i="3" s="1"/>
  <c r="JUM54" i="3" s="1"/>
  <c r="JUN54" i="3" s="1"/>
  <c r="JUO54" i="3" s="1"/>
  <c r="JUP54" i="3"/>
  <c r="JTQ54" i="3"/>
  <c r="JTR54" i="3" s="1"/>
  <c r="JTS54" i="3" s="1"/>
  <c r="JTT54" i="3" s="1"/>
  <c r="JTU54" i="3" s="1"/>
  <c r="JTV54" i="3" s="1"/>
  <c r="JTW54" i="3" s="1"/>
  <c r="JTX54" i="3" s="1"/>
  <c r="JTY54" i="3" s="1"/>
  <c r="JTZ54" i="3"/>
  <c r="JTA54" i="3"/>
  <c r="JTB54" i="3" s="1"/>
  <c r="JTC54" i="3" s="1"/>
  <c r="JTD54" i="3" s="1"/>
  <c r="JTE54" i="3" s="1"/>
  <c r="JTF54" i="3" s="1"/>
  <c r="JTG54" i="3" s="1"/>
  <c r="JTH54" i="3" s="1"/>
  <c r="JTI54" i="3" s="1"/>
  <c r="JTJ54" i="3"/>
  <c r="JSK54" i="3"/>
  <c r="JSL54" i="3" s="1"/>
  <c r="JSM54" i="3" s="1"/>
  <c r="JSN54" i="3" s="1"/>
  <c r="JSO54" i="3" s="1"/>
  <c r="JSP54" i="3" s="1"/>
  <c r="JSQ54" i="3" s="1"/>
  <c r="JSR54" i="3" s="1"/>
  <c r="JSS54" i="3" s="1"/>
  <c r="JST54" i="3"/>
  <c r="JRU54" i="3"/>
  <c r="JRV54" i="3" s="1"/>
  <c r="JRW54" i="3" s="1"/>
  <c r="JRX54" i="3" s="1"/>
  <c r="JRY54" i="3" s="1"/>
  <c r="JRZ54" i="3" s="1"/>
  <c r="JSA54" i="3" s="1"/>
  <c r="JSB54" i="3" s="1"/>
  <c r="JSC54" i="3" s="1"/>
  <c r="JSD54" i="3"/>
  <c r="JRE54" i="3"/>
  <c r="JRF54" i="3" s="1"/>
  <c r="JRG54" i="3" s="1"/>
  <c r="JRH54" i="3" s="1"/>
  <c r="JRI54" i="3" s="1"/>
  <c r="JRJ54" i="3" s="1"/>
  <c r="JRK54" i="3" s="1"/>
  <c r="JRL54" i="3" s="1"/>
  <c r="JRM54" i="3" s="1"/>
  <c r="JRN54" i="3"/>
  <c r="JQO54" i="3"/>
  <c r="JQP54" i="3" s="1"/>
  <c r="JQQ54" i="3" s="1"/>
  <c r="JQR54" i="3" s="1"/>
  <c r="JQS54" i="3" s="1"/>
  <c r="JQT54" i="3" s="1"/>
  <c r="JQU54" i="3" s="1"/>
  <c r="JQV54" i="3" s="1"/>
  <c r="JQW54" i="3" s="1"/>
  <c r="JQX54" i="3"/>
  <c r="JPY54" i="3"/>
  <c r="JPZ54" i="3" s="1"/>
  <c r="JQA54" i="3" s="1"/>
  <c r="JQB54" i="3" s="1"/>
  <c r="JQC54" i="3" s="1"/>
  <c r="JQD54" i="3" s="1"/>
  <c r="JQE54" i="3" s="1"/>
  <c r="JQF54" i="3" s="1"/>
  <c r="JQG54" i="3" s="1"/>
  <c r="JQH54" i="3"/>
  <c r="JPI54" i="3"/>
  <c r="JPJ54" i="3" s="1"/>
  <c r="JPK54" i="3" s="1"/>
  <c r="JPL54" i="3" s="1"/>
  <c r="JPM54" i="3" s="1"/>
  <c r="JPN54" i="3" s="1"/>
  <c r="JPO54" i="3" s="1"/>
  <c r="JPP54" i="3" s="1"/>
  <c r="JPQ54" i="3" s="1"/>
  <c r="JPR54" i="3"/>
  <c r="JOS54" i="3"/>
  <c r="JOT54" i="3" s="1"/>
  <c r="JOU54" i="3" s="1"/>
  <c r="JOV54" i="3" s="1"/>
  <c r="JOW54" i="3" s="1"/>
  <c r="JOX54" i="3" s="1"/>
  <c r="JOY54" i="3" s="1"/>
  <c r="JOZ54" i="3" s="1"/>
  <c r="JPA54" i="3" s="1"/>
  <c r="JPB54" i="3"/>
  <c r="JOC54" i="3"/>
  <c r="JOD54" i="3" s="1"/>
  <c r="JOE54" i="3" s="1"/>
  <c r="JOF54" i="3" s="1"/>
  <c r="JOG54" i="3" s="1"/>
  <c r="JOH54" i="3" s="1"/>
  <c r="JOI54" i="3" s="1"/>
  <c r="JOJ54" i="3" s="1"/>
  <c r="JOK54" i="3" s="1"/>
  <c r="JOL54" i="3"/>
  <c r="JNM54" i="3"/>
  <c r="JNN54" i="3" s="1"/>
  <c r="JNO54" i="3" s="1"/>
  <c r="JNP54" i="3" s="1"/>
  <c r="JNQ54" i="3" s="1"/>
  <c r="JNR54" i="3" s="1"/>
  <c r="JNS54" i="3" s="1"/>
  <c r="JNT54" i="3" s="1"/>
  <c r="JNU54" i="3" s="1"/>
  <c r="JNV54" i="3"/>
  <c r="JMW54" i="3"/>
  <c r="JMX54" i="3" s="1"/>
  <c r="JMY54" i="3" s="1"/>
  <c r="JMZ54" i="3" s="1"/>
  <c r="JNA54" i="3" s="1"/>
  <c r="JNB54" i="3" s="1"/>
  <c r="JNC54" i="3" s="1"/>
  <c r="JND54" i="3" s="1"/>
  <c r="JNE54" i="3" s="1"/>
  <c r="JNF54" i="3"/>
  <c r="JMG54" i="3"/>
  <c r="JMH54" i="3" s="1"/>
  <c r="JMI54" i="3" s="1"/>
  <c r="JMJ54" i="3" s="1"/>
  <c r="JMK54" i="3" s="1"/>
  <c r="JML54" i="3" s="1"/>
  <c r="JMM54" i="3" s="1"/>
  <c r="JMN54" i="3" s="1"/>
  <c r="JMO54" i="3" s="1"/>
  <c r="JMP54" i="3"/>
  <c r="JLQ54" i="3"/>
  <c r="JLR54" i="3" s="1"/>
  <c r="JLS54" i="3" s="1"/>
  <c r="JLT54" i="3" s="1"/>
  <c r="JLU54" i="3" s="1"/>
  <c r="JLV54" i="3" s="1"/>
  <c r="JLW54" i="3" s="1"/>
  <c r="JLX54" i="3" s="1"/>
  <c r="JLY54" i="3" s="1"/>
  <c r="JLZ54" i="3"/>
  <c r="JLA54" i="3"/>
  <c r="JLB54" i="3" s="1"/>
  <c r="JLC54" i="3" s="1"/>
  <c r="JLD54" i="3" s="1"/>
  <c r="JLE54" i="3" s="1"/>
  <c r="JLF54" i="3" s="1"/>
  <c r="JLG54" i="3" s="1"/>
  <c r="JLH54" i="3" s="1"/>
  <c r="JLI54" i="3" s="1"/>
  <c r="JLJ54" i="3"/>
  <c r="JKK54" i="3"/>
  <c r="JKL54" i="3" s="1"/>
  <c r="JKM54" i="3" s="1"/>
  <c r="JKN54" i="3" s="1"/>
  <c r="JKO54" i="3" s="1"/>
  <c r="JKP54" i="3" s="1"/>
  <c r="JKQ54" i="3" s="1"/>
  <c r="JKR54" i="3" s="1"/>
  <c r="JKS54" i="3" s="1"/>
  <c r="JKT54" i="3"/>
  <c r="JJU54" i="3"/>
  <c r="JJV54" i="3" s="1"/>
  <c r="JJW54" i="3" s="1"/>
  <c r="JJX54" i="3" s="1"/>
  <c r="JJY54" i="3" s="1"/>
  <c r="JJZ54" i="3" s="1"/>
  <c r="JKA54" i="3" s="1"/>
  <c r="JKB54" i="3" s="1"/>
  <c r="JKC54" i="3" s="1"/>
  <c r="JKD54" i="3"/>
  <c r="JJE54" i="3"/>
  <c r="JJF54" i="3" s="1"/>
  <c r="JJG54" i="3" s="1"/>
  <c r="JJH54" i="3" s="1"/>
  <c r="JJI54" i="3" s="1"/>
  <c r="JJJ54" i="3" s="1"/>
  <c r="JJK54" i="3" s="1"/>
  <c r="JJL54" i="3" s="1"/>
  <c r="JJM54" i="3" s="1"/>
  <c r="JJN54" i="3"/>
  <c r="JIO54" i="3"/>
  <c r="JIP54" i="3" s="1"/>
  <c r="JIQ54" i="3" s="1"/>
  <c r="JIR54" i="3" s="1"/>
  <c r="JIS54" i="3" s="1"/>
  <c r="JIT54" i="3" s="1"/>
  <c r="JIU54" i="3" s="1"/>
  <c r="JIV54" i="3" s="1"/>
  <c r="JIW54" i="3" s="1"/>
  <c r="JIX54" i="3"/>
  <c r="JHY54" i="3"/>
  <c r="JHZ54" i="3" s="1"/>
  <c r="JIA54" i="3" s="1"/>
  <c r="JIB54" i="3" s="1"/>
  <c r="JIC54" i="3" s="1"/>
  <c r="JID54" i="3" s="1"/>
  <c r="JIE54" i="3" s="1"/>
  <c r="JIF54" i="3" s="1"/>
  <c r="JIG54" i="3" s="1"/>
  <c r="JIH54" i="3"/>
  <c r="JHI54" i="3"/>
  <c r="JHJ54" i="3" s="1"/>
  <c r="JHK54" i="3" s="1"/>
  <c r="JHL54" i="3" s="1"/>
  <c r="JHM54" i="3" s="1"/>
  <c r="JHN54" i="3" s="1"/>
  <c r="JHO54" i="3" s="1"/>
  <c r="JHP54" i="3" s="1"/>
  <c r="JHQ54" i="3" s="1"/>
  <c r="JHR54" i="3"/>
  <c r="JGS54" i="3"/>
  <c r="JGT54" i="3" s="1"/>
  <c r="JGU54" i="3" s="1"/>
  <c r="JGV54" i="3" s="1"/>
  <c r="JGW54" i="3" s="1"/>
  <c r="JGX54" i="3" s="1"/>
  <c r="JGY54" i="3" s="1"/>
  <c r="JGZ54" i="3" s="1"/>
  <c r="JHA54" i="3" s="1"/>
  <c r="JHB54" i="3"/>
  <c r="JGC54" i="3"/>
  <c r="JGD54" i="3" s="1"/>
  <c r="JGE54" i="3" s="1"/>
  <c r="JGF54" i="3" s="1"/>
  <c r="JGG54" i="3" s="1"/>
  <c r="JGH54" i="3" s="1"/>
  <c r="JGI54" i="3" s="1"/>
  <c r="JGJ54" i="3" s="1"/>
  <c r="JGK54" i="3" s="1"/>
  <c r="JGL54" i="3"/>
  <c r="JFM54" i="3"/>
  <c r="JFN54" i="3" s="1"/>
  <c r="JFO54" i="3" s="1"/>
  <c r="JFP54" i="3" s="1"/>
  <c r="JFQ54" i="3" s="1"/>
  <c r="JFR54" i="3" s="1"/>
  <c r="JFS54" i="3" s="1"/>
  <c r="JFT54" i="3" s="1"/>
  <c r="JFU54" i="3" s="1"/>
  <c r="JFV54" i="3"/>
  <c r="JEW54" i="3"/>
  <c r="JEX54" i="3" s="1"/>
  <c r="JEY54" i="3" s="1"/>
  <c r="JEZ54" i="3" s="1"/>
  <c r="JFA54" i="3" s="1"/>
  <c r="JFB54" i="3" s="1"/>
  <c r="JFC54" i="3" s="1"/>
  <c r="JFD54" i="3" s="1"/>
  <c r="JFE54" i="3" s="1"/>
  <c r="JFF54" i="3"/>
  <c r="JEG54" i="3"/>
  <c r="JEH54" i="3" s="1"/>
  <c r="JEI54" i="3" s="1"/>
  <c r="JEJ54" i="3" s="1"/>
  <c r="JEK54" i="3" s="1"/>
  <c r="JEL54" i="3" s="1"/>
  <c r="JEM54" i="3" s="1"/>
  <c r="JEN54" i="3" s="1"/>
  <c r="JEO54" i="3" s="1"/>
  <c r="JEP54" i="3"/>
  <c r="JDQ54" i="3"/>
  <c r="JDR54" i="3" s="1"/>
  <c r="JDS54" i="3" s="1"/>
  <c r="JDT54" i="3" s="1"/>
  <c r="JDU54" i="3" s="1"/>
  <c r="JDV54" i="3" s="1"/>
  <c r="JDW54" i="3" s="1"/>
  <c r="JDX54" i="3" s="1"/>
  <c r="JDY54" i="3" s="1"/>
  <c r="JDZ54" i="3"/>
  <c r="JDA54" i="3"/>
  <c r="JDB54" i="3" s="1"/>
  <c r="JDC54" i="3" s="1"/>
  <c r="JDD54" i="3" s="1"/>
  <c r="JDE54" i="3" s="1"/>
  <c r="JDF54" i="3" s="1"/>
  <c r="JDG54" i="3" s="1"/>
  <c r="JDH54" i="3" s="1"/>
  <c r="JDI54" i="3" s="1"/>
  <c r="JDJ54" i="3"/>
  <c r="JCK54" i="3"/>
  <c r="JCL54" i="3" s="1"/>
  <c r="JCM54" i="3" s="1"/>
  <c r="JCN54" i="3" s="1"/>
  <c r="JCO54" i="3" s="1"/>
  <c r="JCP54" i="3" s="1"/>
  <c r="JCQ54" i="3" s="1"/>
  <c r="JCR54" i="3" s="1"/>
  <c r="JCS54" i="3" s="1"/>
  <c r="JCT54" i="3"/>
  <c r="JBU54" i="3"/>
  <c r="JBV54" i="3" s="1"/>
  <c r="JBW54" i="3" s="1"/>
  <c r="JBX54" i="3" s="1"/>
  <c r="JBY54" i="3" s="1"/>
  <c r="JBZ54" i="3" s="1"/>
  <c r="JCA54" i="3" s="1"/>
  <c r="JCB54" i="3" s="1"/>
  <c r="JCC54" i="3" s="1"/>
  <c r="JCD54" i="3"/>
  <c r="JBE54" i="3"/>
  <c r="JBF54" i="3" s="1"/>
  <c r="JBG54" i="3" s="1"/>
  <c r="JBH54" i="3" s="1"/>
  <c r="JBI54" i="3" s="1"/>
  <c r="JBJ54" i="3" s="1"/>
  <c r="JBK54" i="3" s="1"/>
  <c r="JBL54" i="3" s="1"/>
  <c r="JBM54" i="3" s="1"/>
  <c r="JBN54" i="3"/>
  <c r="JAO54" i="3"/>
  <c r="JAP54" i="3" s="1"/>
  <c r="JAQ54" i="3" s="1"/>
  <c r="JAR54" i="3" s="1"/>
  <c r="JAS54" i="3" s="1"/>
  <c r="JAT54" i="3" s="1"/>
  <c r="JAU54" i="3" s="1"/>
  <c r="JAV54" i="3" s="1"/>
  <c r="JAW54" i="3" s="1"/>
  <c r="JAX54" i="3"/>
  <c r="IZY54" i="3"/>
  <c r="IZZ54" i="3" s="1"/>
  <c r="JAA54" i="3" s="1"/>
  <c r="JAB54" i="3" s="1"/>
  <c r="JAC54" i="3" s="1"/>
  <c r="JAD54" i="3" s="1"/>
  <c r="JAE54" i="3" s="1"/>
  <c r="JAF54" i="3" s="1"/>
  <c r="JAG54" i="3" s="1"/>
  <c r="JAH54" i="3"/>
  <c r="IZI54" i="3"/>
  <c r="IZJ54" i="3" s="1"/>
  <c r="IZK54" i="3" s="1"/>
  <c r="IZL54" i="3" s="1"/>
  <c r="IZM54" i="3" s="1"/>
  <c r="IZN54" i="3" s="1"/>
  <c r="IZO54" i="3" s="1"/>
  <c r="IZP54" i="3" s="1"/>
  <c r="IZQ54" i="3" s="1"/>
  <c r="IZR54" i="3"/>
  <c r="IYS54" i="3"/>
  <c r="IYT54" i="3" s="1"/>
  <c r="IYU54" i="3" s="1"/>
  <c r="IYV54" i="3" s="1"/>
  <c r="IYW54" i="3" s="1"/>
  <c r="IYX54" i="3" s="1"/>
  <c r="IYY54" i="3" s="1"/>
  <c r="IYZ54" i="3" s="1"/>
  <c r="IZA54" i="3" s="1"/>
  <c r="IZB54" i="3"/>
  <c r="IYC54" i="3"/>
  <c r="IYD54" i="3" s="1"/>
  <c r="IYE54" i="3" s="1"/>
  <c r="IYF54" i="3" s="1"/>
  <c r="IYG54" i="3" s="1"/>
  <c r="IYH54" i="3" s="1"/>
  <c r="IYI54" i="3" s="1"/>
  <c r="IYJ54" i="3" s="1"/>
  <c r="IYK54" i="3" s="1"/>
  <c r="IYL54" i="3"/>
  <c r="IXM54" i="3"/>
  <c r="IXN54" i="3" s="1"/>
  <c r="IXO54" i="3" s="1"/>
  <c r="IXP54" i="3" s="1"/>
  <c r="IXQ54" i="3" s="1"/>
  <c r="IXR54" i="3" s="1"/>
  <c r="IXS54" i="3" s="1"/>
  <c r="IXT54" i="3" s="1"/>
  <c r="IXU54" i="3" s="1"/>
  <c r="IXV54" i="3"/>
  <c r="IWW54" i="3"/>
  <c r="IWX54" i="3" s="1"/>
  <c r="IWY54" i="3" s="1"/>
  <c r="IWZ54" i="3" s="1"/>
  <c r="IXA54" i="3" s="1"/>
  <c r="IXB54" i="3" s="1"/>
  <c r="IXC54" i="3" s="1"/>
  <c r="IXD54" i="3" s="1"/>
  <c r="IXE54" i="3" s="1"/>
  <c r="IXF54" i="3"/>
  <c r="IWG54" i="3"/>
  <c r="IWH54" i="3" s="1"/>
  <c r="IWI54" i="3" s="1"/>
  <c r="IWJ54" i="3" s="1"/>
  <c r="IWK54" i="3" s="1"/>
  <c r="IWL54" i="3" s="1"/>
  <c r="IWM54" i="3" s="1"/>
  <c r="IWN54" i="3" s="1"/>
  <c r="IWO54" i="3" s="1"/>
  <c r="IWP54" i="3"/>
  <c r="IVQ54" i="3"/>
  <c r="IVR54" i="3" s="1"/>
  <c r="IVS54" i="3" s="1"/>
  <c r="IVT54" i="3" s="1"/>
  <c r="IVU54" i="3" s="1"/>
  <c r="IVV54" i="3" s="1"/>
  <c r="IVW54" i="3" s="1"/>
  <c r="IVX54" i="3" s="1"/>
  <c r="IVY54" i="3" s="1"/>
  <c r="IVZ54" i="3"/>
  <c r="IVA54" i="3"/>
  <c r="IVB54" i="3" s="1"/>
  <c r="IVC54" i="3" s="1"/>
  <c r="IVD54" i="3" s="1"/>
  <c r="IVE54" i="3" s="1"/>
  <c r="IVF54" i="3" s="1"/>
  <c r="IVG54" i="3" s="1"/>
  <c r="IVH54" i="3" s="1"/>
  <c r="IVI54" i="3" s="1"/>
  <c r="IVJ54" i="3"/>
  <c r="IUK54" i="3"/>
  <c r="IUL54" i="3" s="1"/>
  <c r="IUM54" i="3" s="1"/>
  <c r="IUN54" i="3" s="1"/>
  <c r="IUO54" i="3" s="1"/>
  <c r="IUP54" i="3" s="1"/>
  <c r="IUQ54" i="3" s="1"/>
  <c r="IUR54" i="3" s="1"/>
  <c r="IUS54" i="3" s="1"/>
  <c r="IUT54" i="3"/>
  <c r="ITU54" i="3"/>
  <c r="ITV54" i="3" s="1"/>
  <c r="ITW54" i="3" s="1"/>
  <c r="ITX54" i="3" s="1"/>
  <c r="ITY54" i="3" s="1"/>
  <c r="ITZ54" i="3" s="1"/>
  <c r="IUA54" i="3" s="1"/>
  <c r="IUB54" i="3" s="1"/>
  <c r="IUC54" i="3" s="1"/>
  <c r="IUD54" i="3"/>
  <c r="ITE54" i="3"/>
  <c r="ITF54" i="3" s="1"/>
  <c r="ITG54" i="3" s="1"/>
  <c r="ITH54" i="3" s="1"/>
  <c r="ITI54" i="3" s="1"/>
  <c r="ITJ54" i="3" s="1"/>
  <c r="ITK54" i="3" s="1"/>
  <c r="ITL54" i="3" s="1"/>
  <c r="ITM54" i="3" s="1"/>
  <c r="ITN54" i="3"/>
  <c r="ISO54" i="3"/>
  <c r="ISP54" i="3" s="1"/>
  <c r="ISQ54" i="3" s="1"/>
  <c r="ISR54" i="3" s="1"/>
  <c r="ISS54" i="3" s="1"/>
  <c r="IST54" i="3" s="1"/>
  <c r="ISU54" i="3" s="1"/>
  <c r="ISV54" i="3" s="1"/>
  <c r="ISW54" i="3" s="1"/>
  <c r="ISX54" i="3"/>
  <c r="IRY54" i="3"/>
  <c r="IRZ54" i="3" s="1"/>
  <c r="ISA54" i="3" s="1"/>
  <c r="ISB54" i="3" s="1"/>
  <c r="ISC54" i="3" s="1"/>
  <c r="ISD54" i="3" s="1"/>
  <c r="ISE54" i="3" s="1"/>
  <c r="ISF54" i="3" s="1"/>
  <c r="ISG54" i="3" s="1"/>
  <c r="ISH54" i="3"/>
  <c r="IRI54" i="3"/>
  <c r="IRJ54" i="3" s="1"/>
  <c r="IRK54" i="3" s="1"/>
  <c r="IRL54" i="3" s="1"/>
  <c r="IRM54" i="3" s="1"/>
  <c r="IRN54" i="3" s="1"/>
  <c r="IRO54" i="3" s="1"/>
  <c r="IRP54" i="3" s="1"/>
  <c r="IRQ54" i="3" s="1"/>
  <c r="IRR54" i="3"/>
  <c r="IQS54" i="3"/>
  <c r="IQT54" i="3" s="1"/>
  <c r="IQU54" i="3" s="1"/>
  <c r="IQV54" i="3" s="1"/>
  <c r="IQW54" i="3" s="1"/>
  <c r="IQX54" i="3" s="1"/>
  <c r="IQY54" i="3" s="1"/>
  <c r="IQZ54" i="3" s="1"/>
  <c r="IRA54" i="3" s="1"/>
  <c r="IRB54" i="3"/>
  <c r="IQC54" i="3"/>
  <c r="IQD54" i="3" s="1"/>
  <c r="IQE54" i="3" s="1"/>
  <c r="IQF54" i="3" s="1"/>
  <c r="IQG54" i="3" s="1"/>
  <c r="IQH54" i="3" s="1"/>
  <c r="IQI54" i="3" s="1"/>
  <c r="IQJ54" i="3" s="1"/>
  <c r="IQK54" i="3" s="1"/>
  <c r="IQL54" i="3"/>
  <c r="IPM54" i="3"/>
  <c r="IPN54" i="3" s="1"/>
  <c r="IPO54" i="3" s="1"/>
  <c r="IPP54" i="3" s="1"/>
  <c r="IPQ54" i="3" s="1"/>
  <c r="IPR54" i="3" s="1"/>
  <c r="IPS54" i="3" s="1"/>
  <c r="IPT54" i="3" s="1"/>
  <c r="IPU54" i="3" s="1"/>
  <c r="IPV54" i="3"/>
  <c r="IOW54" i="3"/>
  <c r="IOX54" i="3" s="1"/>
  <c r="IOY54" i="3" s="1"/>
  <c r="IOZ54" i="3" s="1"/>
  <c r="IPA54" i="3" s="1"/>
  <c r="IPB54" i="3" s="1"/>
  <c r="IPC54" i="3" s="1"/>
  <c r="IPD54" i="3" s="1"/>
  <c r="IPE54" i="3" s="1"/>
  <c r="IPF54" i="3"/>
  <c r="IOG54" i="3"/>
  <c r="IOH54" i="3" s="1"/>
  <c r="IOI54" i="3" s="1"/>
  <c r="IOJ54" i="3" s="1"/>
  <c r="IOK54" i="3" s="1"/>
  <c r="IOL54" i="3" s="1"/>
  <c r="IOM54" i="3" s="1"/>
  <c r="ION54" i="3" s="1"/>
  <c r="IOO54" i="3" s="1"/>
  <c r="IOP54" i="3"/>
  <c r="INQ54" i="3"/>
  <c r="INR54" i="3" s="1"/>
  <c r="INS54" i="3" s="1"/>
  <c r="INT54" i="3" s="1"/>
  <c r="INU54" i="3" s="1"/>
  <c r="INV54" i="3" s="1"/>
  <c r="INW54" i="3" s="1"/>
  <c r="INX54" i="3" s="1"/>
  <c r="INY54" i="3" s="1"/>
  <c r="INZ54" i="3"/>
  <c r="INA54" i="3"/>
  <c r="INB54" i="3" s="1"/>
  <c r="INC54" i="3" s="1"/>
  <c r="IND54" i="3" s="1"/>
  <c r="INE54" i="3" s="1"/>
  <c r="INF54" i="3" s="1"/>
  <c r="ING54" i="3" s="1"/>
  <c r="INH54" i="3" s="1"/>
  <c r="INI54" i="3" s="1"/>
  <c r="INJ54" i="3"/>
  <c r="IMK54" i="3"/>
  <c r="IML54" i="3" s="1"/>
  <c r="IMM54" i="3" s="1"/>
  <c r="IMN54" i="3" s="1"/>
  <c r="IMO54" i="3" s="1"/>
  <c r="IMP54" i="3" s="1"/>
  <c r="IMQ54" i="3" s="1"/>
  <c r="IMR54" i="3" s="1"/>
  <c r="IMS54" i="3" s="1"/>
  <c r="IMT54" i="3"/>
  <c r="ILU54" i="3"/>
  <c r="ILV54" i="3" s="1"/>
  <c r="ILW54" i="3" s="1"/>
  <c r="ILX54" i="3" s="1"/>
  <c r="ILY54" i="3" s="1"/>
  <c r="ILZ54" i="3" s="1"/>
  <c r="IMA54" i="3" s="1"/>
  <c r="IMB54" i="3" s="1"/>
  <c r="IMC54" i="3" s="1"/>
  <c r="IMD54" i="3"/>
  <c r="ILE54" i="3"/>
  <c r="ILF54" i="3" s="1"/>
  <c r="ILG54" i="3" s="1"/>
  <c r="ILH54" i="3" s="1"/>
  <c r="ILI54" i="3" s="1"/>
  <c r="ILJ54" i="3" s="1"/>
  <c r="ILK54" i="3" s="1"/>
  <c r="ILL54" i="3" s="1"/>
  <c r="ILM54" i="3" s="1"/>
  <c r="ILN54" i="3"/>
  <c r="IKO54" i="3"/>
  <c r="IKP54" i="3" s="1"/>
  <c r="IKQ54" i="3" s="1"/>
  <c r="IKR54" i="3" s="1"/>
  <c r="IKS54" i="3" s="1"/>
  <c r="IKT54" i="3" s="1"/>
  <c r="IKU54" i="3" s="1"/>
  <c r="IKV54" i="3" s="1"/>
  <c r="IKW54" i="3" s="1"/>
  <c r="IKX54" i="3"/>
  <c r="IJY54" i="3"/>
  <c r="IJZ54" i="3" s="1"/>
  <c r="IKA54" i="3" s="1"/>
  <c r="IKB54" i="3" s="1"/>
  <c r="IKC54" i="3" s="1"/>
  <c r="IKD54" i="3" s="1"/>
  <c r="IKE54" i="3" s="1"/>
  <c r="IKF54" i="3" s="1"/>
  <c r="IKG54" i="3" s="1"/>
  <c r="IKH54" i="3"/>
  <c r="IJI54" i="3"/>
  <c r="IJJ54" i="3" s="1"/>
  <c r="IJK54" i="3" s="1"/>
  <c r="IJL54" i="3" s="1"/>
  <c r="IJM54" i="3" s="1"/>
  <c r="IJN54" i="3" s="1"/>
  <c r="IJO54" i="3" s="1"/>
  <c r="IJP54" i="3" s="1"/>
  <c r="IJQ54" i="3" s="1"/>
  <c r="IJR54" i="3"/>
  <c r="IIS54" i="3"/>
  <c r="IIT54" i="3" s="1"/>
  <c r="IIU54" i="3" s="1"/>
  <c r="IIV54" i="3" s="1"/>
  <c r="IIW54" i="3" s="1"/>
  <c r="IIX54" i="3" s="1"/>
  <c r="IIY54" i="3" s="1"/>
  <c r="IIZ54" i="3" s="1"/>
  <c r="IJA54" i="3" s="1"/>
  <c r="IJB54" i="3"/>
  <c r="IIC54" i="3"/>
  <c r="IID54" i="3" s="1"/>
  <c r="IIE54" i="3" s="1"/>
  <c r="IIF54" i="3" s="1"/>
  <c r="IIG54" i="3" s="1"/>
  <c r="IIH54" i="3" s="1"/>
  <c r="III54" i="3" s="1"/>
  <c r="IIJ54" i="3" s="1"/>
  <c r="IIK54" i="3" s="1"/>
  <c r="IIL54" i="3"/>
  <c r="IHM54" i="3"/>
  <c r="IHN54" i="3" s="1"/>
  <c r="IHO54" i="3" s="1"/>
  <c r="IHP54" i="3" s="1"/>
  <c r="IHQ54" i="3" s="1"/>
  <c r="IHR54" i="3" s="1"/>
  <c r="IHS54" i="3" s="1"/>
  <c r="IHT54" i="3" s="1"/>
  <c r="IHU54" i="3" s="1"/>
  <c r="IHV54" i="3"/>
  <c r="IGW54" i="3"/>
  <c r="IGX54" i="3" s="1"/>
  <c r="IGY54" i="3" s="1"/>
  <c r="IGZ54" i="3" s="1"/>
  <c r="IHA54" i="3" s="1"/>
  <c r="IHB54" i="3" s="1"/>
  <c r="IHC54" i="3" s="1"/>
  <c r="IHD54" i="3" s="1"/>
  <c r="IHE54" i="3" s="1"/>
  <c r="IHF54" i="3"/>
  <c r="IGG54" i="3"/>
  <c r="IGH54" i="3" s="1"/>
  <c r="IGI54" i="3" s="1"/>
  <c r="IGJ54" i="3" s="1"/>
  <c r="IGK54" i="3" s="1"/>
  <c r="IGL54" i="3" s="1"/>
  <c r="IGM54" i="3" s="1"/>
  <c r="IGN54" i="3" s="1"/>
  <c r="IGO54" i="3" s="1"/>
  <c r="IGP54" i="3"/>
  <c r="IFQ54" i="3"/>
  <c r="IFR54" i="3" s="1"/>
  <c r="IFS54" i="3" s="1"/>
  <c r="IFT54" i="3" s="1"/>
  <c r="IFU54" i="3" s="1"/>
  <c r="IFV54" i="3" s="1"/>
  <c r="IFW54" i="3" s="1"/>
  <c r="IFX54" i="3" s="1"/>
  <c r="IFY54" i="3" s="1"/>
  <c r="IFZ54" i="3"/>
  <c r="IFA54" i="3"/>
  <c r="IFB54" i="3" s="1"/>
  <c r="IFC54" i="3" s="1"/>
  <c r="IFD54" i="3" s="1"/>
  <c r="IFE54" i="3" s="1"/>
  <c r="IFF54" i="3" s="1"/>
  <c r="IFG54" i="3" s="1"/>
  <c r="IFH54" i="3" s="1"/>
  <c r="IFI54" i="3" s="1"/>
  <c r="IFJ54" i="3"/>
  <c r="IEK54" i="3"/>
  <c r="IEL54" i="3" s="1"/>
  <c r="IEM54" i="3" s="1"/>
  <c r="IEN54" i="3" s="1"/>
  <c r="IEO54" i="3" s="1"/>
  <c r="IEP54" i="3" s="1"/>
  <c r="IEQ54" i="3" s="1"/>
  <c r="IER54" i="3" s="1"/>
  <c r="IES54" i="3" s="1"/>
  <c r="IET54" i="3"/>
  <c r="IDU54" i="3"/>
  <c r="IDV54" i="3" s="1"/>
  <c r="IDW54" i="3" s="1"/>
  <c r="IDX54" i="3" s="1"/>
  <c r="IDY54" i="3" s="1"/>
  <c r="IDZ54" i="3" s="1"/>
  <c r="IEA54" i="3" s="1"/>
  <c r="IEB54" i="3" s="1"/>
  <c r="IEC54" i="3" s="1"/>
  <c r="IED54" i="3"/>
  <c r="IDE54" i="3"/>
  <c r="IDF54" i="3" s="1"/>
  <c r="IDG54" i="3" s="1"/>
  <c r="IDH54" i="3" s="1"/>
  <c r="IDI54" i="3" s="1"/>
  <c r="IDJ54" i="3" s="1"/>
  <c r="IDK54" i="3" s="1"/>
  <c r="IDL54" i="3" s="1"/>
  <c r="IDM54" i="3" s="1"/>
  <c r="IDN54" i="3"/>
  <c r="ICO54" i="3"/>
  <c r="ICP54" i="3" s="1"/>
  <c r="ICQ54" i="3" s="1"/>
  <c r="ICR54" i="3" s="1"/>
  <c r="ICS54" i="3" s="1"/>
  <c r="ICT54" i="3" s="1"/>
  <c r="ICU54" i="3" s="1"/>
  <c r="ICV54" i="3" s="1"/>
  <c r="ICW54" i="3" s="1"/>
  <c r="ICX54" i="3"/>
  <c r="IBY54" i="3"/>
  <c r="IBZ54" i="3" s="1"/>
  <c r="ICA54" i="3" s="1"/>
  <c r="ICB54" i="3" s="1"/>
  <c r="ICC54" i="3" s="1"/>
  <c r="ICD54" i="3" s="1"/>
  <c r="ICE54" i="3" s="1"/>
  <c r="ICF54" i="3" s="1"/>
  <c r="ICG54" i="3" s="1"/>
  <c r="ICH54" i="3"/>
  <c r="IBI54" i="3"/>
  <c r="IBJ54" i="3" s="1"/>
  <c r="IBK54" i="3" s="1"/>
  <c r="IBL54" i="3" s="1"/>
  <c r="IBM54" i="3" s="1"/>
  <c r="IBN54" i="3" s="1"/>
  <c r="IBO54" i="3" s="1"/>
  <c r="IBP54" i="3" s="1"/>
  <c r="IBQ54" i="3" s="1"/>
  <c r="IBR54" i="3"/>
  <c r="IAS54" i="3"/>
  <c r="IAT54" i="3" s="1"/>
  <c r="IAU54" i="3" s="1"/>
  <c r="IAV54" i="3" s="1"/>
  <c r="IAW54" i="3" s="1"/>
  <c r="IAX54" i="3" s="1"/>
  <c r="IAY54" i="3" s="1"/>
  <c r="IAZ54" i="3" s="1"/>
  <c r="IBA54" i="3" s="1"/>
  <c r="IBB54" i="3"/>
  <c r="IAC54" i="3"/>
  <c r="IAD54" i="3" s="1"/>
  <c r="IAE54" i="3" s="1"/>
  <c r="IAF54" i="3" s="1"/>
  <c r="IAG54" i="3" s="1"/>
  <c r="IAH54" i="3" s="1"/>
  <c r="IAI54" i="3" s="1"/>
  <c r="IAJ54" i="3" s="1"/>
  <c r="IAK54" i="3" s="1"/>
  <c r="IAL54" i="3"/>
  <c r="HZM54" i="3"/>
  <c r="HZN54" i="3" s="1"/>
  <c r="HZO54" i="3" s="1"/>
  <c r="HZP54" i="3" s="1"/>
  <c r="HZQ54" i="3" s="1"/>
  <c r="HZR54" i="3" s="1"/>
  <c r="HZS54" i="3" s="1"/>
  <c r="HZT54" i="3" s="1"/>
  <c r="HZU54" i="3" s="1"/>
  <c r="HZV54" i="3"/>
  <c r="HYW54" i="3"/>
  <c r="HYX54" i="3" s="1"/>
  <c r="HYY54" i="3" s="1"/>
  <c r="HYZ54" i="3" s="1"/>
  <c r="HZA54" i="3" s="1"/>
  <c r="HZB54" i="3" s="1"/>
  <c r="HZC54" i="3" s="1"/>
  <c r="HZD54" i="3" s="1"/>
  <c r="HZE54" i="3" s="1"/>
  <c r="HZF54" i="3"/>
  <c r="HYG54" i="3"/>
  <c r="HYH54" i="3" s="1"/>
  <c r="HYI54" i="3" s="1"/>
  <c r="HYJ54" i="3" s="1"/>
  <c r="HYK54" i="3" s="1"/>
  <c r="HYL54" i="3" s="1"/>
  <c r="HYM54" i="3" s="1"/>
  <c r="HYN54" i="3" s="1"/>
  <c r="HYO54" i="3" s="1"/>
  <c r="HYP54" i="3"/>
  <c r="HXQ54" i="3"/>
  <c r="HXR54" i="3" s="1"/>
  <c r="HXS54" i="3" s="1"/>
  <c r="HXT54" i="3" s="1"/>
  <c r="HXU54" i="3" s="1"/>
  <c r="HXV54" i="3" s="1"/>
  <c r="HXW54" i="3" s="1"/>
  <c r="HXX54" i="3" s="1"/>
  <c r="HXY54" i="3" s="1"/>
  <c r="HXZ54" i="3"/>
  <c r="HXA54" i="3"/>
  <c r="HXB54" i="3" s="1"/>
  <c r="HXC54" i="3" s="1"/>
  <c r="HXD54" i="3" s="1"/>
  <c r="HXE54" i="3" s="1"/>
  <c r="HXF54" i="3" s="1"/>
  <c r="HXG54" i="3" s="1"/>
  <c r="HXH54" i="3" s="1"/>
  <c r="HXI54" i="3" s="1"/>
  <c r="HXJ54" i="3"/>
  <c r="HWK54" i="3"/>
  <c r="HWL54" i="3" s="1"/>
  <c r="HWM54" i="3" s="1"/>
  <c r="HWN54" i="3" s="1"/>
  <c r="HWO54" i="3" s="1"/>
  <c r="HWP54" i="3" s="1"/>
  <c r="HWQ54" i="3" s="1"/>
  <c r="HWR54" i="3" s="1"/>
  <c r="HWS54" i="3" s="1"/>
  <c r="HWT54" i="3"/>
  <c r="HVU54" i="3"/>
  <c r="HVV54" i="3" s="1"/>
  <c r="HVW54" i="3" s="1"/>
  <c r="HVX54" i="3" s="1"/>
  <c r="HVY54" i="3" s="1"/>
  <c r="HVZ54" i="3" s="1"/>
  <c r="HWA54" i="3" s="1"/>
  <c r="HWB54" i="3" s="1"/>
  <c r="HWC54" i="3" s="1"/>
  <c r="HWD54" i="3"/>
  <c r="HVE54" i="3"/>
  <c r="HVF54" i="3" s="1"/>
  <c r="HVG54" i="3" s="1"/>
  <c r="HVH54" i="3" s="1"/>
  <c r="HVI54" i="3" s="1"/>
  <c r="HVJ54" i="3" s="1"/>
  <c r="HVK54" i="3" s="1"/>
  <c r="HVL54" i="3" s="1"/>
  <c r="HVM54" i="3" s="1"/>
  <c r="HVN54" i="3"/>
  <c r="HUO54" i="3"/>
  <c r="HUP54" i="3" s="1"/>
  <c r="HUQ54" i="3" s="1"/>
  <c r="HUR54" i="3" s="1"/>
  <c r="HUS54" i="3" s="1"/>
  <c r="HUT54" i="3" s="1"/>
  <c r="HUU54" i="3" s="1"/>
  <c r="HUV54" i="3" s="1"/>
  <c r="HUW54" i="3" s="1"/>
  <c r="HUX54" i="3"/>
  <c r="HTY54" i="3"/>
  <c r="HTZ54" i="3" s="1"/>
  <c r="HUA54" i="3" s="1"/>
  <c r="HUB54" i="3" s="1"/>
  <c r="HUC54" i="3" s="1"/>
  <c r="HUD54" i="3" s="1"/>
  <c r="HUE54" i="3" s="1"/>
  <c r="HUF54" i="3" s="1"/>
  <c r="HUG54" i="3" s="1"/>
  <c r="HUH54" i="3"/>
  <c r="HTI54" i="3"/>
  <c r="HTJ54" i="3" s="1"/>
  <c r="HTK54" i="3" s="1"/>
  <c r="HTL54" i="3" s="1"/>
  <c r="HTM54" i="3" s="1"/>
  <c r="HTN54" i="3" s="1"/>
  <c r="HTO54" i="3" s="1"/>
  <c r="HTP54" i="3" s="1"/>
  <c r="HTQ54" i="3" s="1"/>
  <c r="HTR54" i="3"/>
  <c r="HSS54" i="3"/>
  <c r="HST54" i="3" s="1"/>
  <c r="HSU54" i="3" s="1"/>
  <c r="HSV54" i="3" s="1"/>
  <c r="HSW54" i="3" s="1"/>
  <c r="HSX54" i="3" s="1"/>
  <c r="HSY54" i="3" s="1"/>
  <c r="HSZ54" i="3" s="1"/>
  <c r="HTA54" i="3" s="1"/>
  <c r="HTB54" i="3"/>
  <c r="HSC54" i="3"/>
  <c r="HSD54" i="3" s="1"/>
  <c r="HSE54" i="3" s="1"/>
  <c r="HSF54" i="3" s="1"/>
  <c r="HSG54" i="3" s="1"/>
  <c r="HSH54" i="3" s="1"/>
  <c r="HSI54" i="3" s="1"/>
  <c r="HSJ54" i="3" s="1"/>
  <c r="HSK54" i="3" s="1"/>
  <c r="HSL54" i="3"/>
  <c r="HRM54" i="3"/>
  <c r="HRN54" i="3" s="1"/>
  <c r="HRO54" i="3" s="1"/>
  <c r="HRP54" i="3" s="1"/>
  <c r="HRQ54" i="3" s="1"/>
  <c r="HRR54" i="3" s="1"/>
  <c r="HRS54" i="3" s="1"/>
  <c r="HRT54" i="3" s="1"/>
  <c r="HRU54" i="3" s="1"/>
  <c r="HRV54" i="3"/>
  <c r="HQW54" i="3"/>
  <c r="HQX54" i="3" s="1"/>
  <c r="HQY54" i="3" s="1"/>
  <c r="HQZ54" i="3" s="1"/>
  <c r="HRA54" i="3" s="1"/>
  <c r="HRB54" i="3" s="1"/>
  <c r="HRC54" i="3" s="1"/>
  <c r="HRD54" i="3" s="1"/>
  <c r="HRE54" i="3" s="1"/>
  <c r="HRF54" i="3"/>
  <c r="HQG54" i="3"/>
  <c r="HQH54" i="3" s="1"/>
  <c r="HQI54" i="3" s="1"/>
  <c r="HQJ54" i="3" s="1"/>
  <c r="HQK54" i="3" s="1"/>
  <c r="HQL54" i="3" s="1"/>
  <c r="HQM54" i="3" s="1"/>
  <c r="HQN54" i="3" s="1"/>
  <c r="HQO54" i="3" s="1"/>
  <c r="HQP54" i="3"/>
  <c r="HPQ54" i="3"/>
  <c r="HPR54" i="3" s="1"/>
  <c r="HPS54" i="3" s="1"/>
  <c r="HPT54" i="3" s="1"/>
  <c r="HPU54" i="3" s="1"/>
  <c r="HPV54" i="3" s="1"/>
  <c r="HPW54" i="3" s="1"/>
  <c r="HPX54" i="3" s="1"/>
  <c r="HPY54" i="3" s="1"/>
  <c r="HPZ54" i="3"/>
  <c r="HPA54" i="3"/>
  <c r="HPB54" i="3" s="1"/>
  <c r="HPC54" i="3" s="1"/>
  <c r="HPD54" i="3" s="1"/>
  <c r="HPE54" i="3" s="1"/>
  <c r="HPF54" i="3" s="1"/>
  <c r="HPG54" i="3" s="1"/>
  <c r="HPH54" i="3" s="1"/>
  <c r="HPI54" i="3" s="1"/>
  <c r="HPJ54" i="3"/>
  <c r="HOK54" i="3"/>
  <c r="HOL54" i="3" s="1"/>
  <c r="HOM54" i="3" s="1"/>
  <c r="HON54" i="3" s="1"/>
  <c r="HOO54" i="3" s="1"/>
  <c r="HOP54" i="3" s="1"/>
  <c r="HOQ54" i="3" s="1"/>
  <c r="HOR54" i="3" s="1"/>
  <c r="HOS54" i="3" s="1"/>
  <c r="HOT54" i="3"/>
  <c r="HNU54" i="3"/>
  <c r="HNV54" i="3" s="1"/>
  <c r="HNW54" i="3" s="1"/>
  <c r="HNX54" i="3" s="1"/>
  <c r="HNY54" i="3" s="1"/>
  <c r="HNZ54" i="3" s="1"/>
  <c r="HOA54" i="3" s="1"/>
  <c r="HOB54" i="3" s="1"/>
  <c r="HOC54" i="3" s="1"/>
  <c r="HOD54" i="3"/>
  <c r="HNE54" i="3"/>
  <c r="HNF54" i="3" s="1"/>
  <c r="HNG54" i="3" s="1"/>
  <c r="HNH54" i="3" s="1"/>
  <c r="HNI54" i="3" s="1"/>
  <c r="HNJ54" i="3" s="1"/>
  <c r="HNK54" i="3" s="1"/>
  <c r="HNL54" i="3" s="1"/>
  <c r="HNM54" i="3" s="1"/>
  <c r="HNN54" i="3"/>
  <c r="HMO54" i="3"/>
  <c r="HMP54" i="3" s="1"/>
  <c r="HMQ54" i="3" s="1"/>
  <c r="HMR54" i="3" s="1"/>
  <c r="HMS54" i="3" s="1"/>
  <c r="HMT54" i="3" s="1"/>
  <c r="HMU54" i="3" s="1"/>
  <c r="HMV54" i="3" s="1"/>
  <c r="HMW54" i="3" s="1"/>
  <c r="HMX54" i="3"/>
  <c r="HLY54" i="3"/>
  <c r="HLZ54" i="3" s="1"/>
  <c r="HMA54" i="3" s="1"/>
  <c r="HMB54" i="3" s="1"/>
  <c r="HMC54" i="3" s="1"/>
  <c r="HMD54" i="3" s="1"/>
  <c r="HME54" i="3" s="1"/>
  <c r="HMF54" i="3" s="1"/>
  <c r="HMG54" i="3" s="1"/>
  <c r="HMH54" i="3"/>
  <c r="HLI54" i="3"/>
  <c r="HLJ54" i="3" s="1"/>
  <c r="HLK54" i="3" s="1"/>
  <c r="HLL54" i="3" s="1"/>
  <c r="HLM54" i="3" s="1"/>
  <c r="HLN54" i="3" s="1"/>
  <c r="HLO54" i="3" s="1"/>
  <c r="HLP54" i="3" s="1"/>
  <c r="HLQ54" i="3" s="1"/>
  <c r="HLR54" i="3"/>
  <c r="HKS54" i="3"/>
  <c r="HKT54" i="3" s="1"/>
  <c r="HKU54" i="3" s="1"/>
  <c r="HKV54" i="3" s="1"/>
  <c r="HKW54" i="3" s="1"/>
  <c r="HKX54" i="3" s="1"/>
  <c r="HKY54" i="3" s="1"/>
  <c r="HKZ54" i="3" s="1"/>
  <c r="HLA54" i="3" s="1"/>
  <c r="HLB54" i="3"/>
  <c r="HKC54" i="3"/>
  <c r="HKD54" i="3" s="1"/>
  <c r="HKE54" i="3" s="1"/>
  <c r="HKF54" i="3" s="1"/>
  <c r="HKG54" i="3" s="1"/>
  <c r="HKH54" i="3" s="1"/>
  <c r="HKI54" i="3" s="1"/>
  <c r="HKJ54" i="3" s="1"/>
  <c r="HKK54" i="3" s="1"/>
  <c r="HKL54" i="3"/>
  <c r="HJM54" i="3"/>
  <c r="HJN54" i="3" s="1"/>
  <c r="HJO54" i="3" s="1"/>
  <c r="HJP54" i="3" s="1"/>
  <c r="HJQ54" i="3" s="1"/>
  <c r="HJR54" i="3" s="1"/>
  <c r="HJS54" i="3" s="1"/>
  <c r="HJT54" i="3" s="1"/>
  <c r="HJU54" i="3" s="1"/>
  <c r="HJV54" i="3"/>
  <c r="HIW54" i="3"/>
  <c r="HIX54" i="3" s="1"/>
  <c r="HIY54" i="3" s="1"/>
  <c r="HIZ54" i="3" s="1"/>
  <c r="HJA54" i="3" s="1"/>
  <c r="HJB54" i="3" s="1"/>
  <c r="HJC54" i="3" s="1"/>
  <c r="HJD54" i="3" s="1"/>
  <c r="HJE54" i="3" s="1"/>
  <c r="HJF54" i="3"/>
  <c r="HIG54" i="3"/>
  <c r="HIH54" i="3" s="1"/>
  <c r="HII54" i="3" s="1"/>
  <c r="HIJ54" i="3" s="1"/>
  <c r="HIK54" i="3" s="1"/>
  <c r="HIL54" i="3" s="1"/>
  <c r="HIM54" i="3" s="1"/>
  <c r="HIN54" i="3" s="1"/>
  <c r="HIO54" i="3" s="1"/>
  <c r="HIP54" i="3"/>
  <c r="HHQ54" i="3"/>
  <c r="HHR54" i="3" s="1"/>
  <c r="HHS54" i="3" s="1"/>
  <c r="HHT54" i="3" s="1"/>
  <c r="HHU54" i="3" s="1"/>
  <c r="HHV54" i="3" s="1"/>
  <c r="HHW54" i="3" s="1"/>
  <c r="HHX54" i="3" s="1"/>
  <c r="HHY54" i="3" s="1"/>
  <c r="HHZ54" i="3"/>
  <c r="HHA54" i="3"/>
  <c r="HHB54" i="3" s="1"/>
  <c r="HHC54" i="3" s="1"/>
  <c r="HHD54" i="3" s="1"/>
  <c r="HHE54" i="3" s="1"/>
  <c r="HHF54" i="3" s="1"/>
  <c r="HHG54" i="3" s="1"/>
  <c r="HHH54" i="3" s="1"/>
  <c r="HHI54" i="3" s="1"/>
  <c r="HHJ54" i="3"/>
  <c r="HGK54" i="3"/>
  <c r="HGL54" i="3" s="1"/>
  <c r="HGM54" i="3" s="1"/>
  <c r="HGN54" i="3" s="1"/>
  <c r="HGO54" i="3" s="1"/>
  <c r="HGP54" i="3" s="1"/>
  <c r="HGQ54" i="3" s="1"/>
  <c r="HGR54" i="3" s="1"/>
  <c r="HGS54" i="3" s="1"/>
  <c r="HGT54" i="3"/>
  <c r="HFU54" i="3"/>
  <c r="HFV54" i="3" s="1"/>
  <c r="HFW54" i="3" s="1"/>
  <c r="HFX54" i="3" s="1"/>
  <c r="HFY54" i="3" s="1"/>
  <c r="HFZ54" i="3" s="1"/>
  <c r="HGA54" i="3" s="1"/>
  <c r="HGB54" i="3" s="1"/>
  <c r="HGC54" i="3" s="1"/>
  <c r="HGD54" i="3"/>
  <c r="HFE54" i="3"/>
  <c r="HFF54" i="3" s="1"/>
  <c r="HFG54" i="3" s="1"/>
  <c r="HFH54" i="3" s="1"/>
  <c r="HFI54" i="3" s="1"/>
  <c r="HFJ54" i="3" s="1"/>
  <c r="HFK54" i="3" s="1"/>
  <c r="HFL54" i="3" s="1"/>
  <c r="HFM54" i="3" s="1"/>
  <c r="HFN54" i="3"/>
  <c r="HEO54" i="3"/>
  <c r="HEP54" i="3" s="1"/>
  <c r="HEQ54" i="3" s="1"/>
  <c r="HER54" i="3" s="1"/>
  <c r="HES54" i="3" s="1"/>
  <c r="HET54" i="3" s="1"/>
  <c r="HEU54" i="3" s="1"/>
  <c r="HEV54" i="3" s="1"/>
  <c r="HEW54" i="3" s="1"/>
  <c r="HEX54" i="3"/>
  <c r="HDY54" i="3"/>
  <c r="HDZ54" i="3" s="1"/>
  <c r="HEA54" i="3" s="1"/>
  <c r="HEB54" i="3" s="1"/>
  <c r="HEC54" i="3" s="1"/>
  <c r="HED54" i="3" s="1"/>
  <c r="HEE54" i="3" s="1"/>
  <c r="HEF54" i="3" s="1"/>
  <c r="HEG54" i="3" s="1"/>
  <c r="HEH54" i="3"/>
  <c r="HDI54" i="3"/>
  <c r="HDJ54" i="3" s="1"/>
  <c r="HDK54" i="3" s="1"/>
  <c r="HDL54" i="3" s="1"/>
  <c r="HDM54" i="3" s="1"/>
  <c r="HDN54" i="3" s="1"/>
  <c r="HDO54" i="3" s="1"/>
  <c r="HDP54" i="3" s="1"/>
  <c r="HDQ54" i="3" s="1"/>
  <c r="HDR54" i="3"/>
  <c r="HCS54" i="3"/>
  <c r="HCT54" i="3" s="1"/>
  <c r="HCU54" i="3" s="1"/>
  <c r="HCV54" i="3" s="1"/>
  <c r="HCW54" i="3" s="1"/>
  <c r="HCX54" i="3" s="1"/>
  <c r="HCY54" i="3" s="1"/>
  <c r="HCZ54" i="3" s="1"/>
  <c r="HDA54" i="3" s="1"/>
  <c r="HDB54" i="3"/>
  <c r="HCC54" i="3"/>
  <c r="HCD54" i="3" s="1"/>
  <c r="HCE54" i="3" s="1"/>
  <c r="HCF54" i="3" s="1"/>
  <c r="HCG54" i="3" s="1"/>
  <c r="HCH54" i="3" s="1"/>
  <c r="HCI54" i="3" s="1"/>
  <c r="HCJ54" i="3" s="1"/>
  <c r="HCK54" i="3" s="1"/>
  <c r="HCL54" i="3"/>
  <c r="HBM54" i="3"/>
  <c r="HBN54" i="3" s="1"/>
  <c r="HBO54" i="3" s="1"/>
  <c r="HBP54" i="3" s="1"/>
  <c r="HBQ54" i="3" s="1"/>
  <c r="HBR54" i="3" s="1"/>
  <c r="HBS54" i="3" s="1"/>
  <c r="HBT54" i="3" s="1"/>
  <c r="HBU54" i="3" s="1"/>
  <c r="HBV54" i="3"/>
  <c r="HAW54" i="3"/>
  <c r="HAX54" i="3" s="1"/>
  <c r="HAY54" i="3" s="1"/>
  <c r="HAZ54" i="3" s="1"/>
  <c r="HBA54" i="3" s="1"/>
  <c r="HBB54" i="3" s="1"/>
  <c r="HBC54" i="3" s="1"/>
  <c r="HBD54" i="3" s="1"/>
  <c r="HBE54" i="3" s="1"/>
  <c r="HBF54" i="3"/>
  <c r="HAG54" i="3"/>
  <c r="HAH54" i="3" s="1"/>
  <c r="HAI54" i="3" s="1"/>
  <c r="HAJ54" i="3" s="1"/>
  <c r="HAK54" i="3" s="1"/>
  <c r="HAL54" i="3" s="1"/>
  <c r="HAM54" i="3" s="1"/>
  <c r="HAN54" i="3" s="1"/>
  <c r="HAO54" i="3" s="1"/>
  <c r="HAP54" i="3"/>
  <c r="GZQ54" i="3"/>
  <c r="GZR54" i="3" s="1"/>
  <c r="GZS54" i="3" s="1"/>
  <c r="GZT54" i="3" s="1"/>
  <c r="GZU54" i="3" s="1"/>
  <c r="GZV54" i="3" s="1"/>
  <c r="GZW54" i="3" s="1"/>
  <c r="GZX54" i="3" s="1"/>
  <c r="GZY54" i="3" s="1"/>
  <c r="GZZ54" i="3"/>
  <c r="GZA54" i="3"/>
  <c r="GZB54" i="3" s="1"/>
  <c r="GZC54" i="3" s="1"/>
  <c r="GZD54" i="3" s="1"/>
  <c r="GZE54" i="3" s="1"/>
  <c r="GZF54" i="3" s="1"/>
  <c r="GZG54" i="3" s="1"/>
  <c r="GZH54" i="3" s="1"/>
  <c r="GZI54" i="3" s="1"/>
  <c r="GZJ54" i="3"/>
  <c r="GYK54" i="3"/>
  <c r="GYL54" i="3" s="1"/>
  <c r="GYM54" i="3" s="1"/>
  <c r="GYN54" i="3" s="1"/>
  <c r="GYO54" i="3" s="1"/>
  <c r="GYP54" i="3" s="1"/>
  <c r="GYQ54" i="3" s="1"/>
  <c r="GYR54" i="3" s="1"/>
  <c r="GYS54" i="3" s="1"/>
  <c r="GYT54" i="3"/>
  <c r="GXU54" i="3"/>
  <c r="GXV54" i="3" s="1"/>
  <c r="GXW54" i="3" s="1"/>
  <c r="GXX54" i="3" s="1"/>
  <c r="GXY54" i="3" s="1"/>
  <c r="GXZ54" i="3" s="1"/>
  <c r="GYA54" i="3" s="1"/>
  <c r="GYB54" i="3" s="1"/>
  <c r="GYC54" i="3" s="1"/>
  <c r="GYD54" i="3"/>
  <c r="GXE54" i="3"/>
  <c r="GXF54" i="3" s="1"/>
  <c r="GXG54" i="3" s="1"/>
  <c r="GXH54" i="3" s="1"/>
  <c r="GXI54" i="3" s="1"/>
  <c r="GXJ54" i="3" s="1"/>
  <c r="GXK54" i="3" s="1"/>
  <c r="GXL54" i="3" s="1"/>
  <c r="GXM54" i="3" s="1"/>
  <c r="GXN54" i="3"/>
  <c r="GWO54" i="3"/>
  <c r="GWP54" i="3" s="1"/>
  <c r="GWQ54" i="3" s="1"/>
  <c r="GWR54" i="3" s="1"/>
  <c r="GWS54" i="3" s="1"/>
  <c r="GWT54" i="3" s="1"/>
  <c r="GWU54" i="3" s="1"/>
  <c r="GWV54" i="3" s="1"/>
  <c r="GWW54" i="3" s="1"/>
  <c r="GWX54" i="3"/>
  <c r="GVY54" i="3"/>
  <c r="GVZ54" i="3" s="1"/>
  <c r="GWA54" i="3" s="1"/>
  <c r="GWB54" i="3" s="1"/>
  <c r="GWC54" i="3" s="1"/>
  <c r="GWD54" i="3" s="1"/>
  <c r="GWE54" i="3" s="1"/>
  <c r="GWF54" i="3" s="1"/>
  <c r="GWG54" i="3" s="1"/>
  <c r="GWH54" i="3"/>
  <c r="GVI54" i="3"/>
  <c r="GVJ54" i="3" s="1"/>
  <c r="GVK54" i="3" s="1"/>
  <c r="GVL54" i="3" s="1"/>
  <c r="GVM54" i="3" s="1"/>
  <c r="GVN54" i="3" s="1"/>
  <c r="GVO54" i="3" s="1"/>
  <c r="GVP54" i="3" s="1"/>
  <c r="GVQ54" i="3" s="1"/>
  <c r="GVR54" i="3"/>
  <c r="GUS54" i="3"/>
  <c r="GUT54" i="3" s="1"/>
  <c r="GUU54" i="3" s="1"/>
  <c r="GUV54" i="3" s="1"/>
  <c r="GUW54" i="3" s="1"/>
  <c r="GUX54" i="3" s="1"/>
  <c r="GUY54" i="3" s="1"/>
  <c r="GUZ54" i="3" s="1"/>
  <c r="GVA54" i="3" s="1"/>
  <c r="GVB54" i="3"/>
  <c r="GUC54" i="3"/>
  <c r="GUD54" i="3" s="1"/>
  <c r="GUE54" i="3" s="1"/>
  <c r="GUF54" i="3" s="1"/>
  <c r="GUG54" i="3" s="1"/>
  <c r="GUH54" i="3" s="1"/>
  <c r="GUI54" i="3" s="1"/>
  <c r="GUJ54" i="3" s="1"/>
  <c r="GUK54" i="3" s="1"/>
  <c r="GUL54" i="3"/>
  <c r="GTM54" i="3"/>
  <c r="GTN54" i="3" s="1"/>
  <c r="GTO54" i="3" s="1"/>
  <c r="GTP54" i="3" s="1"/>
  <c r="GTQ54" i="3" s="1"/>
  <c r="GTR54" i="3" s="1"/>
  <c r="GTS54" i="3" s="1"/>
  <c r="GTT54" i="3" s="1"/>
  <c r="GTU54" i="3" s="1"/>
  <c r="GTV54" i="3"/>
  <c r="GSW54" i="3"/>
  <c r="GSX54" i="3" s="1"/>
  <c r="GSY54" i="3" s="1"/>
  <c r="GSZ54" i="3" s="1"/>
  <c r="GTA54" i="3" s="1"/>
  <c r="GTB54" i="3" s="1"/>
  <c r="GTC54" i="3" s="1"/>
  <c r="GTD54" i="3" s="1"/>
  <c r="GTE54" i="3" s="1"/>
  <c r="GTF54" i="3"/>
  <c r="GSG54" i="3"/>
  <c r="GSH54" i="3" s="1"/>
  <c r="GSI54" i="3" s="1"/>
  <c r="GSJ54" i="3" s="1"/>
  <c r="GSK54" i="3" s="1"/>
  <c r="GSL54" i="3" s="1"/>
  <c r="GSM54" i="3" s="1"/>
  <c r="GSN54" i="3" s="1"/>
  <c r="GSO54" i="3" s="1"/>
  <c r="GSP54" i="3"/>
  <c r="GRQ54" i="3"/>
  <c r="GRR54" i="3" s="1"/>
  <c r="GRS54" i="3" s="1"/>
  <c r="GRT54" i="3" s="1"/>
  <c r="GRU54" i="3" s="1"/>
  <c r="GRV54" i="3" s="1"/>
  <c r="GRW54" i="3" s="1"/>
  <c r="GRX54" i="3" s="1"/>
  <c r="GRY54" i="3" s="1"/>
  <c r="GRZ54" i="3"/>
  <c r="GRA54" i="3"/>
  <c r="GRB54" i="3" s="1"/>
  <c r="GRC54" i="3" s="1"/>
  <c r="GRD54" i="3" s="1"/>
  <c r="GRE54" i="3" s="1"/>
  <c r="GRF54" i="3" s="1"/>
  <c r="GRG54" i="3" s="1"/>
  <c r="GRH54" i="3" s="1"/>
  <c r="GRI54" i="3" s="1"/>
  <c r="GRJ54" i="3"/>
  <c r="GQK54" i="3"/>
  <c r="GQL54" i="3" s="1"/>
  <c r="GQM54" i="3" s="1"/>
  <c r="GQN54" i="3" s="1"/>
  <c r="GQO54" i="3" s="1"/>
  <c r="GQP54" i="3" s="1"/>
  <c r="GQQ54" i="3" s="1"/>
  <c r="GQR54" i="3" s="1"/>
  <c r="GQS54" i="3" s="1"/>
  <c r="GQT54" i="3"/>
  <c r="GPU54" i="3"/>
  <c r="GPV54" i="3" s="1"/>
  <c r="GPW54" i="3" s="1"/>
  <c r="GPX54" i="3" s="1"/>
  <c r="GPY54" i="3" s="1"/>
  <c r="GPZ54" i="3" s="1"/>
  <c r="GQA54" i="3" s="1"/>
  <c r="GQB54" i="3" s="1"/>
  <c r="GQC54" i="3" s="1"/>
  <c r="GQD54" i="3"/>
  <c r="GPE54" i="3"/>
  <c r="GPF54" i="3" s="1"/>
  <c r="GPG54" i="3" s="1"/>
  <c r="GPH54" i="3" s="1"/>
  <c r="GPI54" i="3" s="1"/>
  <c r="GPJ54" i="3" s="1"/>
  <c r="GPK54" i="3" s="1"/>
  <c r="GPL54" i="3" s="1"/>
  <c r="GPM54" i="3" s="1"/>
  <c r="GPN54" i="3"/>
  <c r="GOO54" i="3"/>
  <c r="GOP54" i="3" s="1"/>
  <c r="GOQ54" i="3" s="1"/>
  <c r="GOR54" i="3" s="1"/>
  <c r="GOS54" i="3" s="1"/>
  <c r="GOT54" i="3" s="1"/>
  <c r="GOU54" i="3" s="1"/>
  <c r="GOV54" i="3" s="1"/>
  <c r="GOW54" i="3" s="1"/>
  <c r="GOX54" i="3"/>
  <c r="GNY54" i="3"/>
  <c r="GNZ54" i="3" s="1"/>
  <c r="GOA54" i="3" s="1"/>
  <c r="GOB54" i="3" s="1"/>
  <c r="GOC54" i="3" s="1"/>
  <c r="GOD54" i="3" s="1"/>
  <c r="GOE54" i="3" s="1"/>
  <c r="GOF54" i="3" s="1"/>
  <c r="GOG54" i="3" s="1"/>
  <c r="GOH54" i="3"/>
  <c r="GNI54" i="3"/>
  <c r="GNJ54" i="3" s="1"/>
  <c r="GNK54" i="3" s="1"/>
  <c r="GNL54" i="3" s="1"/>
  <c r="GNM54" i="3" s="1"/>
  <c r="GNN54" i="3" s="1"/>
  <c r="GNO54" i="3" s="1"/>
  <c r="GNP54" i="3" s="1"/>
  <c r="GNQ54" i="3" s="1"/>
  <c r="GNR54" i="3"/>
  <c r="GMS54" i="3"/>
  <c r="GMT54" i="3" s="1"/>
  <c r="GMU54" i="3" s="1"/>
  <c r="GMV54" i="3" s="1"/>
  <c r="GMW54" i="3" s="1"/>
  <c r="GMX54" i="3" s="1"/>
  <c r="GMY54" i="3" s="1"/>
  <c r="GMZ54" i="3" s="1"/>
  <c r="GNA54" i="3" s="1"/>
  <c r="GNB54" i="3"/>
  <c r="GMC54" i="3"/>
  <c r="GMD54" i="3" s="1"/>
  <c r="GME54" i="3" s="1"/>
  <c r="GMF54" i="3" s="1"/>
  <c r="GMG54" i="3" s="1"/>
  <c r="GMH54" i="3" s="1"/>
  <c r="GMI54" i="3" s="1"/>
  <c r="GMJ54" i="3" s="1"/>
  <c r="GMK54" i="3" s="1"/>
  <c r="GML54" i="3"/>
  <c r="GLM54" i="3"/>
  <c r="GLN54" i="3" s="1"/>
  <c r="GLO54" i="3" s="1"/>
  <c r="GLP54" i="3" s="1"/>
  <c r="GLQ54" i="3" s="1"/>
  <c r="GLR54" i="3" s="1"/>
  <c r="GLS54" i="3" s="1"/>
  <c r="GLT54" i="3" s="1"/>
  <c r="GLU54" i="3" s="1"/>
  <c r="GLV54" i="3"/>
  <c r="GKW54" i="3"/>
  <c r="GKX54" i="3" s="1"/>
  <c r="GKY54" i="3" s="1"/>
  <c r="GKZ54" i="3" s="1"/>
  <c r="GLA54" i="3" s="1"/>
  <c r="GLB54" i="3" s="1"/>
  <c r="GLC54" i="3" s="1"/>
  <c r="GLD54" i="3" s="1"/>
  <c r="GLE54" i="3" s="1"/>
  <c r="GLF54" i="3"/>
  <c r="GKG54" i="3"/>
  <c r="GKH54" i="3" s="1"/>
  <c r="GKI54" i="3" s="1"/>
  <c r="GKJ54" i="3" s="1"/>
  <c r="GKK54" i="3" s="1"/>
  <c r="GKL54" i="3" s="1"/>
  <c r="GKM54" i="3" s="1"/>
  <c r="GKN54" i="3" s="1"/>
  <c r="GKO54" i="3" s="1"/>
  <c r="GKP54" i="3"/>
  <c r="GJQ54" i="3"/>
  <c r="GJR54" i="3" s="1"/>
  <c r="GJS54" i="3" s="1"/>
  <c r="GJT54" i="3" s="1"/>
  <c r="GJU54" i="3" s="1"/>
  <c r="GJV54" i="3" s="1"/>
  <c r="GJW54" i="3" s="1"/>
  <c r="GJX54" i="3" s="1"/>
  <c r="GJY54" i="3" s="1"/>
  <c r="GJZ54" i="3"/>
  <c r="GJA54" i="3"/>
  <c r="GJB54" i="3" s="1"/>
  <c r="GJC54" i="3" s="1"/>
  <c r="GJD54" i="3" s="1"/>
  <c r="GJE54" i="3" s="1"/>
  <c r="GJF54" i="3" s="1"/>
  <c r="GJG54" i="3" s="1"/>
  <c r="GJH54" i="3" s="1"/>
  <c r="GJI54" i="3" s="1"/>
  <c r="GJJ54" i="3"/>
  <c r="GIK54" i="3"/>
  <c r="GIL54" i="3" s="1"/>
  <c r="GIM54" i="3" s="1"/>
  <c r="GIN54" i="3" s="1"/>
  <c r="GIO54" i="3" s="1"/>
  <c r="GIP54" i="3" s="1"/>
  <c r="GIQ54" i="3" s="1"/>
  <c r="GIR54" i="3" s="1"/>
  <c r="GIS54" i="3" s="1"/>
  <c r="GIT54" i="3"/>
  <c r="GHU54" i="3"/>
  <c r="GHV54" i="3" s="1"/>
  <c r="GHW54" i="3" s="1"/>
  <c r="GHX54" i="3" s="1"/>
  <c r="GHY54" i="3" s="1"/>
  <c r="GHZ54" i="3" s="1"/>
  <c r="GIA54" i="3" s="1"/>
  <c r="GIB54" i="3" s="1"/>
  <c r="GIC54" i="3" s="1"/>
  <c r="GID54" i="3"/>
  <c r="GHE54" i="3"/>
  <c r="GHF54" i="3" s="1"/>
  <c r="GHG54" i="3" s="1"/>
  <c r="GHH54" i="3" s="1"/>
  <c r="GHI54" i="3" s="1"/>
  <c r="GHJ54" i="3" s="1"/>
  <c r="GHK54" i="3" s="1"/>
  <c r="GHL54" i="3" s="1"/>
  <c r="GHM54" i="3" s="1"/>
  <c r="GHN54" i="3"/>
  <c r="GGO54" i="3"/>
  <c r="GGP54" i="3" s="1"/>
  <c r="GGQ54" i="3" s="1"/>
  <c r="GGR54" i="3" s="1"/>
  <c r="GGS54" i="3" s="1"/>
  <c r="GGT54" i="3" s="1"/>
  <c r="GGU54" i="3" s="1"/>
  <c r="GGV54" i="3" s="1"/>
  <c r="GGW54" i="3" s="1"/>
  <c r="GGX54" i="3"/>
  <c r="GFY54" i="3"/>
  <c r="GFZ54" i="3" s="1"/>
  <c r="GGA54" i="3" s="1"/>
  <c r="GGB54" i="3" s="1"/>
  <c r="GGC54" i="3" s="1"/>
  <c r="GGD54" i="3" s="1"/>
  <c r="GGE54" i="3" s="1"/>
  <c r="GGF54" i="3" s="1"/>
  <c r="GGG54" i="3" s="1"/>
  <c r="GGH54" i="3"/>
  <c r="GFI54" i="3"/>
  <c r="GFJ54" i="3" s="1"/>
  <c r="GFK54" i="3" s="1"/>
  <c r="GFL54" i="3" s="1"/>
  <c r="GFM54" i="3" s="1"/>
  <c r="GFN54" i="3" s="1"/>
  <c r="GFO54" i="3" s="1"/>
  <c r="GFP54" i="3" s="1"/>
  <c r="GFQ54" i="3" s="1"/>
  <c r="GFR54" i="3"/>
  <c r="GES54" i="3"/>
  <c r="GET54" i="3" s="1"/>
  <c r="GEU54" i="3" s="1"/>
  <c r="GEV54" i="3" s="1"/>
  <c r="GEW54" i="3" s="1"/>
  <c r="GEX54" i="3" s="1"/>
  <c r="GEY54" i="3" s="1"/>
  <c r="GEZ54" i="3" s="1"/>
  <c r="GFA54" i="3" s="1"/>
  <c r="GFB54" i="3"/>
  <c r="GEC54" i="3"/>
  <c r="GED54" i="3" s="1"/>
  <c r="GEE54" i="3" s="1"/>
  <c r="GEF54" i="3" s="1"/>
  <c r="GEG54" i="3" s="1"/>
  <c r="GEH54" i="3" s="1"/>
  <c r="GEI54" i="3" s="1"/>
  <c r="GEJ54" i="3" s="1"/>
  <c r="GEK54" i="3" s="1"/>
  <c r="GEL54" i="3"/>
  <c r="GDM54" i="3"/>
  <c r="GDN54" i="3" s="1"/>
  <c r="GDO54" i="3" s="1"/>
  <c r="GDP54" i="3" s="1"/>
  <c r="GDQ54" i="3" s="1"/>
  <c r="GDR54" i="3" s="1"/>
  <c r="GDS54" i="3" s="1"/>
  <c r="GDT54" i="3" s="1"/>
  <c r="GDU54" i="3" s="1"/>
  <c r="GDV54" i="3"/>
  <c r="GCW54" i="3"/>
  <c r="GCX54" i="3" s="1"/>
  <c r="GCY54" i="3" s="1"/>
  <c r="GCZ54" i="3" s="1"/>
  <c r="GDA54" i="3" s="1"/>
  <c r="GDB54" i="3" s="1"/>
  <c r="GDC54" i="3" s="1"/>
  <c r="GDD54" i="3" s="1"/>
  <c r="GDE54" i="3" s="1"/>
  <c r="GDF54" i="3"/>
  <c r="GCG54" i="3"/>
  <c r="GCH54" i="3" s="1"/>
  <c r="GCI54" i="3" s="1"/>
  <c r="GCJ54" i="3" s="1"/>
  <c r="GCK54" i="3" s="1"/>
  <c r="GCL54" i="3" s="1"/>
  <c r="GCM54" i="3" s="1"/>
  <c r="GCN54" i="3" s="1"/>
  <c r="GCO54" i="3" s="1"/>
  <c r="GCP54" i="3"/>
  <c r="GBQ54" i="3"/>
  <c r="GBR54" i="3" s="1"/>
  <c r="GBS54" i="3" s="1"/>
  <c r="GBT54" i="3" s="1"/>
  <c r="GBU54" i="3" s="1"/>
  <c r="GBV54" i="3" s="1"/>
  <c r="GBW54" i="3" s="1"/>
  <c r="GBX54" i="3" s="1"/>
  <c r="GBY54" i="3" s="1"/>
  <c r="GBZ54" i="3"/>
  <c r="GBA54" i="3"/>
  <c r="GBB54" i="3" s="1"/>
  <c r="GBC54" i="3" s="1"/>
  <c r="GBD54" i="3" s="1"/>
  <c r="GBE54" i="3" s="1"/>
  <c r="GBF54" i="3" s="1"/>
  <c r="GBG54" i="3" s="1"/>
  <c r="GBH54" i="3" s="1"/>
  <c r="GBI54" i="3" s="1"/>
  <c r="GBJ54" i="3"/>
  <c r="GAK54" i="3"/>
  <c r="GAL54" i="3" s="1"/>
  <c r="GAM54" i="3" s="1"/>
  <c r="GAN54" i="3" s="1"/>
  <c r="GAO54" i="3" s="1"/>
  <c r="GAP54" i="3" s="1"/>
  <c r="GAQ54" i="3" s="1"/>
  <c r="GAR54" i="3" s="1"/>
  <c r="GAS54" i="3" s="1"/>
  <c r="GAT54" i="3"/>
  <c r="FZU54" i="3"/>
  <c r="FZV54" i="3" s="1"/>
  <c r="FZW54" i="3" s="1"/>
  <c r="FZX54" i="3" s="1"/>
  <c r="FZY54" i="3" s="1"/>
  <c r="FZZ54" i="3" s="1"/>
  <c r="GAA54" i="3" s="1"/>
  <c r="GAB54" i="3" s="1"/>
  <c r="GAC54" i="3" s="1"/>
  <c r="GAD54" i="3"/>
  <c r="FZE54" i="3"/>
  <c r="FZF54" i="3" s="1"/>
  <c r="FZG54" i="3" s="1"/>
  <c r="FZH54" i="3" s="1"/>
  <c r="FZI54" i="3" s="1"/>
  <c r="FZJ54" i="3" s="1"/>
  <c r="FZK54" i="3" s="1"/>
  <c r="FZL54" i="3" s="1"/>
  <c r="FZM54" i="3" s="1"/>
  <c r="FZN54" i="3"/>
  <c r="FYO54" i="3"/>
  <c r="FYP54" i="3" s="1"/>
  <c r="FYQ54" i="3" s="1"/>
  <c r="FYR54" i="3" s="1"/>
  <c r="FYS54" i="3" s="1"/>
  <c r="FYT54" i="3" s="1"/>
  <c r="FYU54" i="3" s="1"/>
  <c r="FYV54" i="3" s="1"/>
  <c r="FYW54" i="3" s="1"/>
  <c r="FYX54" i="3"/>
  <c r="FXY54" i="3"/>
  <c r="FXZ54" i="3" s="1"/>
  <c r="FYA54" i="3" s="1"/>
  <c r="FYB54" i="3" s="1"/>
  <c r="FYC54" i="3" s="1"/>
  <c r="FYD54" i="3" s="1"/>
  <c r="FYE54" i="3" s="1"/>
  <c r="FYF54" i="3" s="1"/>
  <c r="FYG54" i="3" s="1"/>
  <c r="FYH54" i="3"/>
  <c r="FXI54" i="3"/>
  <c r="FXJ54" i="3" s="1"/>
  <c r="FXK54" i="3" s="1"/>
  <c r="FXL54" i="3" s="1"/>
  <c r="FXM54" i="3" s="1"/>
  <c r="FXN54" i="3" s="1"/>
  <c r="FXO54" i="3" s="1"/>
  <c r="FXP54" i="3" s="1"/>
  <c r="FXQ54" i="3" s="1"/>
  <c r="FXR54" i="3"/>
  <c r="FWS54" i="3"/>
  <c r="FWT54" i="3" s="1"/>
  <c r="FWU54" i="3" s="1"/>
  <c r="FWV54" i="3" s="1"/>
  <c r="FWW54" i="3" s="1"/>
  <c r="FWX54" i="3" s="1"/>
  <c r="FWY54" i="3" s="1"/>
  <c r="FWZ54" i="3" s="1"/>
  <c r="FXA54" i="3" s="1"/>
  <c r="FXB54" i="3"/>
  <c r="FWC54" i="3"/>
  <c r="FWD54" i="3" s="1"/>
  <c r="FWE54" i="3" s="1"/>
  <c r="FWF54" i="3" s="1"/>
  <c r="FWG54" i="3" s="1"/>
  <c r="FWH54" i="3" s="1"/>
  <c r="FWI54" i="3" s="1"/>
  <c r="FWJ54" i="3" s="1"/>
  <c r="FWK54" i="3" s="1"/>
  <c r="FWL54" i="3"/>
  <c r="FVM54" i="3"/>
  <c r="FVN54" i="3" s="1"/>
  <c r="FVO54" i="3" s="1"/>
  <c r="FVP54" i="3" s="1"/>
  <c r="FVQ54" i="3" s="1"/>
  <c r="FVR54" i="3" s="1"/>
  <c r="FVS54" i="3" s="1"/>
  <c r="FVT54" i="3" s="1"/>
  <c r="FVU54" i="3" s="1"/>
  <c r="FVV54" i="3"/>
  <c r="FUW54" i="3"/>
  <c r="FUX54" i="3" s="1"/>
  <c r="FUY54" i="3" s="1"/>
  <c r="FUZ54" i="3" s="1"/>
  <c r="FVA54" i="3" s="1"/>
  <c r="FVB54" i="3" s="1"/>
  <c r="FVC54" i="3" s="1"/>
  <c r="FVD54" i="3" s="1"/>
  <c r="FVE54" i="3" s="1"/>
  <c r="FVF54" i="3"/>
  <c r="FUG54" i="3"/>
  <c r="FUH54" i="3" s="1"/>
  <c r="FUI54" i="3" s="1"/>
  <c r="FUJ54" i="3" s="1"/>
  <c r="FUK54" i="3" s="1"/>
  <c r="FUL54" i="3" s="1"/>
  <c r="FUM54" i="3" s="1"/>
  <c r="FUN54" i="3" s="1"/>
  <c r="FUO54" i="3" s="1"/>
  <c r="FUP54" i="3"/>
  <c r="FTQ54" i="3"/>
  <c r="FTR54" i="3" s="1"/>
  <c r="FTS54" i="3" s="1"/>
  <c r="FTT54" i="3" s="1"/>
  <c r="FTU54" i="3" s="1"/>
  <c r="FTV54" i="3" s="1"/>
  <c r="FTW54" i="3" s="1"/>
  <c r="FTX54" i="3" s="1"/>
  <c r="FTY54" i="3" s="1"/>
  <c r="FTZ54" i="3"/>
  <c r="FTA54" i="3"/>
  <c r="FTB54" i="3" s="1"/>
  <c r="FTC54" i="3" s="1"/>
  <c r="FTD54" i="3" s="1"/>
  <c r="FTE54" i="3" s="1"/>
  <c r="FTF54" i="3" s="1"/>
  <c r="FTG54" i="3" s="1"/>
  <c r="FTH54" i="3" s="1"/>
  <c r="FTI54" i="3" s="1"/>
  <c r="FTJ54" i="3"/>
  <c r="FSK54" i="3"/>
  <c r="FSL54" i="3" s="1"/>
  <c r="FSM54" i="3" s="1"/>
  <c r="FSN54" i="3" s="1"/>
  <c r="FSO54" i="3" s="1"/>
  <c r="FSP54" i="3" s="1"/>
  <c r="FSQ54" i="3" s="1"/>
  <c r="FSR54" i="3" s="1"/>
  <c r="FSS54" i="3" s="1"/>
  <c r="FST54" i="3"/>
  <c r="FRU54" i="3"/>
  <c r="FRV54" i="3" s="1"/>
  <c r="FRW54" i="3" s="1"/>
  <c r="FRX54" i="3" s="1"/>
  <c r="FRY54" i="3" s="1"/>
  <c r="FRZ54" i="3" s="1"/>
  <c r="FSA54" i="3" s="1"/>
  <c r="FSB54" i="3" s="1"/>
  <c r="FSC54" i="3" s="1"/>
  <c r="FSD54" i="3"/>
  <c r="FRE54" i="3"/>
  <c r="FRF54" i="3" s="1"/>
  <c r="FRG54" i="3" s="1"/>
  <c r="FRH54" i="3" s="1"/>
  <c r="FRI54" i="3" s="1"/>
  <c r="FRJ54" i="3" s="1"/>
  <c r="FRK54" i="3" s="1"/>
  <c r="FRL54" i="3" s="1"/>
  <c r="FRM54" i="3" s="1"/>
  <c r="FRN54" i="3"/>
  <c r="FQO54" i="3"/>
  <c r="FQP54" i="3" s="1"/>
  <c r="FQQ54" i="3" s="1"/>
  <c r="FQR54" i="3" s="1"/>
  <c r="FQS54" i="3" s="1"/>
  <c r="FQT54" i="3" s="1"/>
  <c r="FQU54" i="3" s="1"/>
  <c r="FQV54" i="3" s="1"/>
  <c r="FQW54" i="3" s="1"/>
  <c r="FQX54" i="3"/>
  <c r="FPY54" i="3"/>
  <c r="FPZ54" i="3" s="1"/>
  <c r="FQA54" i="3" s="1"/>
  <c r="FQB54" i="3" s="1"/>
  <c r="FQC54" i="3" s="1"/>
  <c r="FQD54" i="3" s="1"/>
  <c r="FQE54" i="3" s="1"/>
  <c r="FQF54" i="3" s="1"/>
  <c r="FQG54" i="3" s="1"/>
  <c r="FQH54" i="3"/>
  <c r="FPI54" i="3"/>
  <c r="FPJ54" i="3" s="1"/>
  <c r="FPK54" i="3" s="1"/>
  <c r="FPL54" i="3" s="1"/>
  <c r="FPM54" i="3" s="1"/>
  <c r="FPN54" i="3" s="1"/>
  <c r="FPO54" i="3" s="1"/>
  <c r="FPP54" i="3" s="1"/>
  <c r="FPQ54" i="3" s="1"/>
  <c r="FPR54" i="3"/>
  <c r="FOS54" i="3"/>
  <c r="FOT54" i="3" s="1"/>
  <c r="FOU54" i="3" s="1"/>
  <c r="FOV54" i="3" s="1"/>
  <c r="FOW54" i="3" s="1"/>
  <c r="FOX54" i="3" s="1"/>
  <c r="FOY54" i="3" s="1"/>
  <c r="FOZ54" i="3" s="1"/>
  <c r="FPA54" i="3" s="1"/>
  <c r="FPB54" i="3"/>
  <c r="FOC54" i="3"/>
  <c r="FOD54" i="3" s="1"/>
  <c r="FOE54" i="3" s="1"/>
  <c r="FOF54" i="3" s="1"/>
  <c r="FOG54" i="3" s="1"/>
  <c r="FOH54" i="3" s="1"/>
  <c r="FOI54" i="3" s="1"/>
  <c r="FOJ54" i="3" s="1"/>
  <c r="FOK54" i="3" s="1"/>
  <c r="FOL54" i="3"/>
  <c r="FNM54" i="3"/>
  <c r="FNN54" i="3" s="1"/>
  <c r="FNO54" i="3" s="1"/>
  <c r="FNP54" i="3" s="1"/>
  <c r="FNQ54" i="3" s="1"/>
  <c r="FNR54" i="3" s="1"/>
  <c r="FNS54" i="3" s="1"/>
  <c r="FNT54" i="3" s="1"/>
  <c r="FNU54" i="3" s="1"/>
  <c r="FNV54" i="3"/>
  <c r="FMW54" i="3"/>
  <c r="FMX54" i="3" s="1"/>
  <c r="FMY54" i="3" s="1"/>
  <c r="FMZ54" i="3" s="1"/>
  <c r="FNA54" i="3" s="1"/>
  <c r="FNB54" i="3" s="1"/>
  <c r="FNC54" i="3" s="1"/>
  <c r="FND54" i="3" s="1"/>
  <c r="FNE54" i="3" s="1"/>
  <c r="FNF54" i="3"/>
  <c r="FMG54" i="3"/>
  <c r="FMH54" i="3" s="1"/>
  <c r="FMI54" i="3" s="1"/>
  <c r="FMJ54" i="3" s="1"/>
  <c r="FMK54" i="3" s="1"/>
  <c r="FML54" i="3" s="1"/>
  <c r="FMM54" i="3" s="1"/>
  <c r="FMN54" i="3" s="1"/>
  <c r="FMO54" i="3" s="1"/>
  <c r="FMP54" i="3"/>
  <c r="FLQ54" i="3"/>
  <c r="FLR54" i="3" s="1"/>
  <c r="FLS54" i="3" s="1"/>
  <c r="FLT54" i="3" s="1"/>
  <c r="FLU54" i="3" s="1"/>
  <c r="FLV54" i="3" s="1"/>
  <c r="FLW54" i="3" s="1"/>
  <c r="FLX54" i="3" s="1"/>
  <c r="FLY54" i="3" s="1"/>
  <c r="FLZ54" i="3"/>
  <c r="FLA54" i="3"/>
  <c r="FLB54" i="3" s="1"/>
  <c r="FLC54" i="3" s="1"/>
  <c r="FLD54" i="3" s="1"/>
  <c r="FLE54" i="3" s="1"/>
  <c r="FLF54" i="3" s="1"/>
  <c r="FLG54" i="3" s="1"/>
  <c r="FLH54" i="3" s="1"/>
  <c r="FLI54" i="3" s="1"/>
  <c r="FLJ54" i="3"/>
  <c r="FKK54" i="3"/>
  <c r="FKL54" i="3" s="1"/>
  <c r="FKM54" i="3" s="1"/>
  <c r="FKN54" i="3" s="1"/>
  <c r="FKO54" i="3" s="1"/>
  <c r="FKP54" i="3" s="1"/>
  <c r="FKQ54" i="3" s="1"/>
  <c r="FKR54" i="3" s="1"/>
  <c r="FKS54" i="3" s="1"/>
  <c r="FKT54" i="3"/>
  <c r="FJU54" i="3"/>
  <c r="FJV54" i="3" s="1"/>
  <c r="FJW54" i="3" s="1"/>
  <c r="FJX54" i="3" s="1"/>
  <c r="FJY54" i="3" s="1"/>
  <c r="FJZ54" i="3" s="1"/>
  <c r="FKA54" i="3" s="1"/>
  <c r="FKB54" i="3" s="1"/>
  <c r="FKC54" i="3" s="1"/>
  <c r="FKD54" i="3"/>
  <c r="FJE54" i="3"/>
  <c r="FJF54" i="3" s="1"/>
  <c r="FJG54" i="3" s="1"/>
  <c r="FJH54" i="3" s="1"/>
  <c r="FJI54" i="3" s="1"/>
  <c r="FJJ54" i="3" s="1"/>
  <c r="FJK54" i="3" s="1"/>
  <c r="FJL54" i="3" s="1"/>
  <c r="FJM54" i="3" s="1"/>
  <c r="FJN54" i="3"/>
  <c r="FIO54" i="3"/>
  <c r="FIP54" i="3" s="1"/>
  <c r="FIQ54" i="3" s="1"/>
  <c r="FIR54" i="3" s="1"/>
  <c r="FIS54" i="3" s="1"/>
  <c r="FIT54" i="3" s="1"/>
  <c r="FIU54" i="3" s="1"/>
  <c r="FIV54" i="3" s="1"/>
  <c r="FIW54" i="3" s="1"/>
  <c r="FIX54" i="3"/>
  <c r="FHY54" i="3"/>
  <c r="FHZ54" i="3" s="1"/>
  <c r="FIA54" i="3" s="1"/>
  <c r="FIB54" i="3" s="1"/>
  <c r="FIC54" i="3" s="1"/>
  <c r="FID54" i="3" s="1"/>
  <c r="FIE54" i="3" s="1"/>
  <c r="FIF54" i="3" s="1"/>
  <c r="FIG54" i="3" s="1"/>
  <c r="FIH54" i="3"/>
  <c r="FHI54" i="3"/>
  <c r="FHJ54" i="3" s="1"/>
  <c r="FHK54" i="3" s="1"/>
  <c r="FHL54" i="3" s="1"/>
  <c r="FHM54" i="3" s="1"/>
  <c r="FHN54" i="3" s="1"/>
  <c r="FHO54" i="3" s="1"/>
  <c r="FHP54" i="3" s="1"/>
  <c r="FHQ54" i="3" s="1"/>
  <c r="FHR54" i="3"/>
  <c r="FGS54" i="3"/>
  <c r="FGT54" i="3" s="1"/>
  <c r="FGU54" i="3" s="1"/>
  <c r="FGV54" i="3" s="1"/>
  <c r="FGW54" i="3" s="1"/>
  <c r="FGX54" i="3" s="1"/>
  <c r="FGY54" i="3" s="1"/>
  <c r="FGZ54" i="3" s="1"/>
  <c r="FHA54" i="3" s="1"/>
  <c r="FHB54" i="3"/>
  <c r="FGC54" i="3"/>
  <c r="FGD54" i="3" s="1"/>
  <c r="FGE54" i="3" s="1"/>
  <c r="FGF54" i="3" s="1"/>
  <c r="FGG54" i="3" s="1"/>
  <c r="FGH54" i="3" s="1"/>
  <c r="FGI54" i="3" s="1"/>
  <c r="FGJ54" i="3" s="1"/>
  <c r="FGK54" i="3" s="1"/>
  <c r="FGL54" i="3"/>
  <c r="FFM54" i="3"/>
  <c r="FFN54" i="3" s="1"/>
  <c r="FFO54" i="3" s="1"/>
  <c r="FFP54" i="3" s="1"/>
  <c r="FFQ54" i="3" s="1"/>
  <c r="FFR54" i="3" s="1"/>
  <c r="FFS54" i="3" s="1"/>
  <c r="FFT54" i="3" s="1"/>
  <c r="FFU54" i="3" s="1"/>
  <c r="FFV54" i="3"/>
  <c r="FEW54" i="3"/>
  <c r="FEX54" i="3" s="1"/>
  <c r="FEY54" i="3" s="1"/>
  <c r="FEZ54" i="3" s="1"/>
  <c r="FFA54" i="3" s="1"/>
  <c r="FFB54" i="3" s="1"/>
  <c r="FFC54" i="3" s="1"/>
  <c r="FFD54" i="3" s="1"/>
  <c r="FFE54" i="3" s="1"/>
  <c r="FFF54" i="3"/>
  <c r="FEG54" i="3"/>
  <c r="FEH54" i="3" s="1"/>
  <c r="FEI54" i="3" s="1"/>
  <c r="FEJ54" i="3" s="1"/>
  <c r="FEK54" i="3" s="1"/>
  <c r="FEL54" i="3" s="1"/>
  <c r="FEM54" i="3" s="1"/>
  <c r="FEN54" i="3" s="1"/>
  <c r="FEO54" i="3" s="1"/>
  <c r="FEP54" i="3"/>
  <c r="FDQ54" i="3"/>
  <c r="FDR54" i="3" s="1"/>
  <c r="FDS54" i="3" s="1"/>
  <c r="FDT54" i="3" s="1"/>
  <c r="FDU54" i="3" s="1"/>
  <c r="FDV54" i="3" s="1"/>
  <c r="FDW54" i="3" s="1"/>
  <c r="FDX54" i="3" s="1"/>
  <c r="FDY54" i="3" s="1"/>
  <c r="FDZ54" i="3"/>
  <c r="FDA54" i="3"/>
  <c r="FDB54" i="3" s="1"/>
  <c r="FDC54" i="3" s="1"/>
  <c r="FDD54" i="3" s="1"/>
  <c r="FDE54" i="3" s="1"/>
  <c r="FDF54" i="3" s="1"/>
  <c r="FDG54" i="3" s="1"/>
  <c r="FDH54" i="3" s="1"/>
  <c r="FDI54" i="3" s="1"/>
  <c r="FDJ54" i="3"/>
  <c r="FCK54" i="3"/>
  <c r="FCL54" i="3" s="1"/>
  <c r="FCM54" i="3" s="1"/>
  <c r="FCN54" i="3" s="1"/>
  <c r="FCO54" i="3" s="1"/>
  <c r="FCP54" i="3" s="1"/>
  <c r="FCQ54" i="3" s="1"/>
  <c r="FCR54" i="3" s="1"/>
  <c r="FCS54" i="3" s="1"/>
  <c r="FCT54" i="3"/>
  <c r="FBU54" i="3"/>
  <c r="FBV54" i="3" s="1"/>
  <c r="FBW54" i="3" s="1"/>
  <c r="FBX54" i="3" s="1"/>
  <c r="FBY54" i="3" s="1"/>
  <c r="FBZ54" i="3" s="1"/>
  <c r="FCA54" i="3" s="1"/>
  <c r="FCB54" i="3" s="1"/>
  <c r="FCC54" i="3" s="1"/>
  <c r="FCD54" i="3"/>
  <c r="FBE54" i="3"/>
  <c r="FBF54" i="3" s="1"/>
  <c r="FBG54" i="3" s="1"/>
  <c r="FBH54" i="3" s="1"/>
  <c r="FBI54" i="3" s="1"/>
  <c r="FBJ54" i="3" s="1"/>
  <c r="FBK54" i="3" s="1"/>
  <c r="FBL54" i="3" s="1"/>
  <c r="FBM54" i="3" s="1"/>
  <c r="FBN54" i="3"/>
  <c r="FAO54" i="3"/>
  <c r="FAP54" i="3" s="1"/>
  <c r="FAQ54" i="3" s="1"/>
  <c r="FAR54" i="3" s="1"/>
  <c r="FAS54" i="3" s="1"/>
  <c r="FAT54" i="3" s="1"/>
  <c r="FAU54" i="3" s="1"/>
  <c r="FAV54" i="3" s="1"/>
  <c r="FAW54" i="3" s="1"/>
  <c r="FAX54" i="3"/>
  <c r="EZY54" i="3"/>
  <c r="EZZ54" i="3" s="1"/>
  <c r="FAA54" i="3" s="1"/>
  <c r="FAB54" i="3" s="1"/>
  <c r="FAC54" i="3" s="1"/>
  <c r="FAD54" i="3" s="1"/>
  <c r="FAE54" i="3" s="1"/>
  <c r="FAF54" i="3" s="1"/>
  <c r="FAG54" i="3" s="1"/>
  <c r="FAH54" i="3"/>
  <c r="EZI54" i="3"/>
  <c r="EZJ54" i="3" s="1"/>
  <c r="EZK54" i="3" s="1"/>
  <c r="EZL54" i="3" s="1"/>
  <c r="EZM54" i="3" s="1"/>
  <c r="EZN54" i="3" s="1"/>
  <c r="EZO54" i="3" s="1"/>
  <c r="EZP54" i="3" s="1"/>
  <c r="EZQ54" i="3" s="1"/>
  <c r="EZR54" i="3"/>
  <c r="EYS54" i="3"/>
  <c r="EYT54" i="3" s="1"/>
  <c r="EYU54" i="3" s="1"/>
  <c r="EYV54" i="3" s="1"/>
  <c r="EYW54" i="3" s="1"/>
  <c r="EYX54" i="3" s="1"/>
  <c r="EYY54" i="3" s="1"/>
  <c r="EYZ54" i="3" s="1"/>
  <c r="EZA54" i="3" s="1"/>
  <c r="EZB54" i="3"/>
  <c r="EYC54" i="3"/>
  <c r="EYD54" i="3" s="1"/>
  <c r="EYE54" i="3" s="1"/>
  <c r="EYF54" i="3" s="1"/>
  <c r="EYG54" i="3" s="1"/>
  <c r="EYH54" i="3" s="1"/>
  <c r="EYI54" i="3" s="1"/>
  <c r="EYJ54" i="3" s="1"/>
  <c r="EYK54" i="3" s="1"/>
  <c r="EYL54" i="3"/>
  <c r="EXM54" i="3"/>
  <c r="EXN54" i="3" s="1"/>
  <c r="EXO54" i="3" s="1"/>
  <c r="EXP54" i="3" s="1"/>
  <c r="EXQ54" i="3" s="1"/>
  <c r="EXR54" i="3" s="1"/>
  <c r="EXS54" i="3" s="1"/>
  <c r="EXT54" i="3" s="1"/>
  <c r="EXU54" i="3" s="1"/>
  <c r="EXV54" i="3"/>
  <c r="EWW54" i="3"/>
  <c r="EWX54" i="3" s="1"/>
  <c r="EWY54" i="3" s="1"/>
  <c r="EWZ54" i="3" s="1"/>
  <c r="EXA54" i="3" s="1"/>
  <c r="EXB54" i="3" s="1"/>
  <c r="EXC54" i="3" s="1"/>
  <c r="EXD54" i="3" s="1"/>
  <c r="EXE54" i="3" s="1"/>
  <c r="EXF54" i="3"/>
  <c r="EWG54" i="3"/>
  <c r="EWH54" i="3" s="1"/>
  <c r="EWI54" i="3" s="1"/>
  <c r="EWJ54" i="3" s="1"/>
  <c r="EWK54" i="3" s="1"/>
  <c r="EWL54" i="3" s="1"/>
  <c r="EWM54" i="3" s="1"/>
  <c r="EWN54" i="3" s="1"/>
  <c r="EWO54" i="3" s="1"/>
  <c r="EWP54" i="3"/>
  <c r="EVQ54" i="3"/>
  <c r="EVR54" i="3" s="1"/>
  <c r="EVS54" i="3" s="1"/>
  <c r="EVT54" i="3" s="1"/>
  <c r="EVU54" i="3" s="1"/>
  <c r="EVV54" i="3" s="1"/>
  <c r="EVW54" i="3" s="1"/>
  <c r="EVX54" i="3" s="1"/>
  <c r="EVY54" i="3" s="1"/>
  <c r="EVZ54" i="3"/>
  <c r="EVA54" i="3"/>
  <c r="EVB54" i="3" s="1"/>
  <c r="EVC54" i="3" s="1"/>
  <c r="EVD54" i="3" s="1"/>
  <c r="EVE54" i="3" s="1"/>
  <c r="EVF54" i="3" s="1"/>
  <c r="EVG54" i="3" s="1"/>
  <c r="EVH54" i="3" s="1"/>
  <c r="EVI54" i="3" s="1"/>
  <c r="EVJ54" i="3"/>
  <c r="EUK54" i="3"/>
  <c r="EUL54" i="3" s="1"/>
  <c r="EUM54" i="3" s="1"/>
  <c r="EUN54" i="3" s="1"/>
  <c r="EUO54" i="3" s="1"/>
  <c r="EUP54" i="3" s="1"/>
  <c r="EUQ54" i="3" s="1"/>
  <c r="EUR54" i="3" s="1"/>
  <c r="EUS54" i="3" s="1"/>
  <c r="EUT54" i="3"/>
  <c r="ETU54" i="3"/>
  <c r="ETV54" i="3" s="1"/>
  <c r="ETW54" i="3" s="1"/>
  <c r="ETX54" i="3" s="1"/>
  <c r="ETY54" i="3" s="1"/>
  <c r="ETZ54" i="3" s="1"/>
  <c r="EUA54" i="3" s="1"/>
  <c r="EUB54" i="3" s="1"/>
  <c r="EUC54" i="3" s="1"/>
  <c r="EUD54" i="3"/>
  <c r="ETE54" i="3"/>
  <c r="ETF54" i="3" s="1"/>
  <c r="ETG54" i="3" s="1"/>
  <c r="ETH54" i="3" s="1"/>
  <c r="ETI54" i="3" s="1"/>
  <c r="ETJ54" i="3" s="1"/>
  <c r="ETK54" i="3" s="1"/>
  <c r="ETL54" i="3" s="1"/>
  <c r="ETM54" i="3" s="1"/>
  <c r="ETN54" i="3"/>
  <c r="ESO54" i="3"/>
  <c r="ESP54" i="3" s="1"/>
  <c r="ESQ54" i="3" s="1"/>
  <c r="ESR54" i="3" s="1"/>
  <c r="ESS54" i="3" s="1"/>
  <c r="EST54" i="3" s="1"/>
  <c r="ESU54" i="3" s="1"/>
  <c r="ESV54" i="3" s="1"/>
  <c r="ESW54" i="3" s="1"/>
  <c r="ESX54" i="3"/>
  <c r="ERY54" i="3"/>
  <c r="ERZ54" i="3" s="1"/>
  <c r="ESA54" i="3" s="1"/>
  <c r="ESB54" i="3" s="1"/>
  <c r="ESC54" i="3" s="1"/>
  <c r="ESD54" i="3" s="1"/>
  <c r="ESE54" i="3" s="1"/>
  <c r="ESF54" i="3" s="1"/>
  <c r="ESG54" i="3" s="1"/>
  <c r="ESH54" i="3"/>
  <c r="ERI54" i="3"/>
  <c r="ERJ54" i="3" s="1"/>
  <c r="ERK54" i="3" s="1"/>
  <c r="ERL54" i="3" s="1"/>
  <c r="ERM54" i="3" s="1"/>
  <c r="ERN54" i="3" s="1"/>
  <c r="ERO54" i="3" s="1"/>
  <c r="ERP54" i="3" s="1"/>
  <c r="ERQ54" i="3" s="1"/>
  <c r="ERR54" i="3"/>
  <c r="EQS54" i="3"/>
  <c r="EQT54" i="3" s="1"/>
  <c r="EQU54" i="3" s="1"/>
  <c r="EQV54" i="3" s="1"/>
  <c r="EQW54" i="3" s="1"/>
  <c r="EQX54" i="3" s="1"/>
  <c r="EQY54" i="3" s="1"/>
  <c r="EQZ54" i="3" s="1"/>
  <c r="ERA54" i="3" s="1"/>
  <c r="ERB54" i="3"/>
  <c r="EQC54" i="3"/>
  <c r="EQD54" i="3" s="1"/>
  <c r="EQE54" i="3" s="1"/>
  <c r="EQF54" i="3" s="1"/>
  <c r="EQG54" i="3" s="1"/>
  <c r="EQH54" i="3" s="1"/>
  <c r="EQI54" i="3" s="1"/>
  <c r="EQJ54" i="3" s="1"/>
  <c r="EQK54" i="3" s="1"/>
  <c r="EQL54" i="3"/>
  <c r="EPM54" i="3"/>
  <c r="EPN54" i="3" s="1"/>
  <c r="EPO54" i="3" s="1"/>
  <c r="EPP54" i="3" s="1"/>
  <c r="EPQ54" i="3" s="1"/>
  <c r="EPR54" i="3" s="1"/>
  <c r="EPS54" i="3" s="1"/>
  <c r="EPT54" i="3" s="1"/>
  <c r="EPU54" i="3" s="1"/>
  <c r="EPV54" i="3"/>
  <c r="EOW54" i="3"/>
  <c r="EOX54" i="3" s="1"/>
  <c r="EOY54" i="3" s="1"/>
  <c r="EOZ54" i="3" s="1"/>
  <c r="EPA54" i="3" s="1"/>
  <c r="EPB54" i="3" s="1"/>
  <c r="EPC54" i="3" s="1"/>
  <c r="EPD54" i="3" s="1"/>
  <c r="EPE54" i="3" s="1"/>
  <c r="EPF54" i="3"/>
  <c r="EOG54" i="3"/>
  <c r="EOH54" i="3" s="1"/>
  <c r="EOI54" i="3" s="1"/>
  <c r="EOJ54" i="3" s="1"/>
  <c r="EOK54" i="3" s="1"/>
  <c r="EOL54" i="3" s="1"/>
  <c r="EOM54" i="3" s="1"/>
  <c r="EON54" i="3" s="1"/>
  <c r="EOO54" i="3" s="1"/>
  <c r="EOP54" i="3"/>
  <c r="ENQ54" i="3"/>
  <c r="ENR54" i="3" s="1"/>
  <c r="ENS54" i="3" s="1"/>
  <c r="ENT54" i="3" s="1"/>
  <c r="ENU54" i="3" s="1"/>
  <c r="ENV54" i="3" s="1"/>
  <c r="ENW54" i="3" s="1"/>
  <c r="ENX54" i="3" s="1"/>
  <c r="ENY54" i="3" s="1"/>
  <c r="ENZ54" i="3"/>
  <c r="ENA54" i="3"/>
  <c r="ENB54" i="3" s="1"/>
  <c r="ENC54" i="3" s="1"/>
  <c r="END54" i="3" s="1"/>
  <c r="ENE54" i="3" s="1"/>
  <c r="ENF54" i="3" s="1"/>
  <c r="ENG54" i="3" s="1"/>
  <c r="ENH54" i="3" s="1"/>
  <c r="ENI54" i="3" s="1"/>
  <c r="ENJ54" i="3"/>
  <c r="EMK54" i="3"/>
  <c r="EML54" i="3" s="1"/>
  <c r="EMM54" i="3" s="1"/>
  <c r="EMN54" i="3" s="1"/>
  <c r="EMO54" i="3" s="1"/>
  <c r="EMP54" i="3" s="1"/>
  <c r="EMQ54" i="3" s="1"/>
  <c r="EMR54" i="3" s="1"/>
  <c r="EMS54" i="3" s="1"/>
  <c r="EMT54" i="3"/>
  <c r="ELU54" i="3"/>
  <c r="ELV54" i="3" s="1"/>
  <c r="ELW54" i="3" s="1"/>
  <c r="ELX54" i="3" s="1"/>
  <c r="ELY54" i="3" s="1"/>
  <c r="ELZ54" i="3" s="1"/>
  <c r="EMA54" i="3" s="1"/>
  <c r="EMB54" i="3" s="1"/>
  <c r="EMC54" i="3" s="1"/>
  <c r="EMD54" i="3"/>
  <c r="ELE54" i="3"/>
  <c r="ELF54" i="3" s="1"/>
  <c r="ELG54" i="3" s="1"/>
  <c r="ELH54" i="3" s="1"/>
  <c r="ELI54" i="3" s="1"/>
  <c r="ELJ54" i="3" s="1"/>
  <c r="ELK54" i="3" s="1"/>
  <c r="ELL54" i="3" s="1"/>
  <c r="ELM54" i="3" s="1"/>
  <c r="ELN54" i="3"/>
  <c r="EKO54" i="3"/>
  <c r="EKP54" i="3" s="1"/>
  <c r="EKQ54" i="3" s="1"/>
  <c r="EKR54" i="3" s="1"/>
  <c r="EKS54" i="3" s="1"/>
  <c r="EKT54" i="3" s="1"/>
  <c r="EKU54" i="3" s="1"/>
  <c r="EKV54" i="3" s="1"/>
  <c r="EKW54" i="3" s="1"/>
  <c r="EKX54" i="3"/>
  <c r="EJY54" i="3"/>
  <c r="EJZ54" i="3" s="1"/>
  <c r="EKA54" i="3" s="1"/>
  <c r="EKB54" i="3" s="1"/>
  <c r="EKC54" i="3" s="1"/>
  <c r="EKD54" i="3" s="1"/>
  <c r="EKE54" i="3" s="1"/>
  <c r="EKF54" i="3" s="1"/>
  <c r="EKG54" i="3" s="1"/>
  <c r="EKH54" i="3"/>
  <c r="EJI54" i="3"/>
  <c r="EJJ54" i="3" s="1"/>
  <c r="EJK54" i="3" s="1"/>
  <c r="EJL54" i="3" s="1"/>
  <c r="EJM54" i="3" s="1"/>
  <c r="EJN54" i="3" s="1"/>
  <c r="EJO54" i="3" s="1"/>
  <c r="EJP54" i="3" s="1"/>
  <c r="EJQ54" i="3" s="1"/>
  <c r="EJR54" i="3"/>
  <c r="EIS54" i="3"/>
  <c r="EIT54" i="3" s="1"/>
  <c r="EIU54" i="3" s="1"/>
  <c r="EIV54" i="3" s="1"/>
  <c r="EIW54" i="3" s="1"/>
  <c r="EIX54" i="3" s="1"/>
  <c r="EIY54" i="3" s="1"/>
  <c r="EIZ54" i="3" s="1"/>
  <c r="EJA54" i="3" s="1"/>
  <c r="EJB54" i="3"/>
  <c r="EIC54" i="3"/>
  <c r="EID54" i="3" s="1"/>
  <c r="EIE54" i="3" s="1"/>
  <c r="EIF54" i="3" s="1"/>
  <c r="EIG54" i="3" s="1"/>
  <c r="EIH54" i="3" s="1"/>
  <c r="EII54" i="3" s="1"/>
  <c r="EIJ54" i="3" s="1"/>
  <c r="EIK54" i="3" s="1"/>
  <c r="EIL54" i="3"/>
  <c r="EHM54" i="3"/>
  <c r="EHN54" i="3" s="1"/>
  <c r="EHO54" i="3" s="1"/>
  <c r="EHP54" i="3" s="1"/>
  <c r="EHQ54" i="3" s="1"/>
  <c r="EHR54" i="3" s="1"/>
  <c r="EHS54" i="3" s="1"/>
  <c r="EHT54" i="3" s="1"/>
  <c r="EHU54" i="3" s="1"/>
  <c r="EHV54" i="3"/>
  <c r="EGW54" i="3"/>
  <c r="EGX54" i="3" s="1"/>
  <c r="EGY54" i="3" s="1"/>
  <c r="EGZ54" i="3" s="1"/>
  <c r="EHA54" i="3" s="1"/>
  <c r="EHB54" i="3" s="1"/>
  <c r="EHC54" i="3" s="1"/>
  <c r="EHD54" i="3" s="1"/>
  <c r="EHE54" i="3" s="1"/>
  <c r="EHF54" i="3"/>
  <c r="EGG54" i="3"/>
  <c r="EGH54" i="3" s="1"/>
  <c r="EGI54" i="3" s="1"/>
  <c r="EGJ54" i="3" s="1"/>
  <c r="EGK54" i="3" s="1"/>
  <c r="EGL54" i="3" s="1"/>
  <c r="EGM54" i="3" s="1"/>
  <c r="EGN54" i="3" s="1"/>
  <c r="EGO54" i="3" s="1"/>
  <c r="EGP54" i="3"/>
  <c r="EFQ54" i="3"/>
  <c r="EFR54" i="3" s="1"/>
  <c r="EFS54" i="3" s="1"/>
  <c r="EFT54" i="3" s="1"/>
  <c r="EFU54" i="3" s="1"/>
  <c r="EFV54" i="3" s="1"/>
  <c r="EFW54" i="3" s="1"/>
  <c r="EFX54" i="3" s="1"/>
  <c r="EFY54" i="3" s="1"/>
  <c r="EFZ54" i="3"/>
  <c r="EFA54" i="3"/>
  <c r="EFB54" i="3" s="1"/>
  <c r="EFC54" i="3" s="1"/>
  <c r="EFD54" i="3" s="1"/>
  <c r="EFE54" i="3" s="1"/>
  <c r="EFF54" i="3" s="1"/>
  <c r="EFG54" i="3" s="1"/>
  <c r="EFH54" i="3" s="1"/>
  <c r="EFI54" i="3" s="1"/>
  <c r="EFJ54" i="3"/>
  <c r="EEK54" i="3"/>
  <c r="EEL54" i="3" s="1"/>
  <c r="EEM54" i="3" s="1"/>
  <c r="EEN54" i="3" s="1"/>
  <c r="EEO54" i="3" s="1"/>
  <c r="EEP54" i="3" s="1"/>
  <c r="EEQ54" i="3" s="1"/>
  <c r="EER54" i="3" s="1"/>
  <c r="EES54" i="3" s="1"/>
  <c r="EET54" i="3"/>
  <c r="EDU54" i="3"/>
  <c r="EDV54" i="3" s="1"/>
  <c r="EDW54" i="3" s="1"/>
  <c r="EDX54" i="3" s="1"/>
  <c r="EDY54" i="3" s="1"/>
  <c r="EDZ54" i="3" s="1"/>
  <c r="EEA54" i="3" s="1"/>
  <c r="EEB54" i="3" s="1"/>
  <c r="EEC54" i="3" s="1"/>
  <c r="EED54" i="3"/>
  <c r="EDE54" i="3"/>
  <c r="EDF54" i="3" s="1"/>
  <c r="EDG54" i="3" s="1"/>
  <c r="EDH54" i="3" s="1"/>
  <c r="EDI54" i="3" s="1"/>
  <c r="EDJ54" i="3" s="1"/>
  <c r="EDK54" i="3" s="1"/>
  <c r="EDL54" i="3" s="1"/>
  <c r="EDM54" i="3" s="1"/>
  <c r="EDN54" i="3"/>
  <c r="ECO54" i="3"/>
  <c r="ECP54" i="3" s="1"/>
  <c r="ECQ54" i="3" s="1"/>
  <c r="ECR54" i="3" s="1"/>
  <c r="ECS54" i="3" s="1"/>
  <c r="ECT54" i="3" s="1"/>
  <c r="ECU54" i="3" s="1"/>
  <c r="ECV54" i="3" s="1"/>
  <c r="ECW54" i="3" s="1"/>
  <c r="ECX54" i="3"/>
  <c r="EBY54" i="3"/>
  <c r="EBZ54" i="3" s="1"/>
  <c r="ECA54" i="3" s="1"/>
  <c r="ECB54" i="3" s="1"/>
  <c r="ECC54" i="3" s="1"/>
  <c r="ECD54" i="3" s="1"/>
  <c r="ECE54" i="3" s="1"/>
  <c r="ECF54" i="3" s="1"/>
  <c r="ECG54" i="3" s="1"/>
  <c r="ECH54" i="3"/>
  <c r="EBI54" i="3"/>
  <c r="EBJ54" i="3" s="1"/>
  <c r="EBK54" i="3" s="1"/>
  <c r="EBL54" i="3" s="1"/>
  <c r="EBM54" i="3" s="1"/>
  <c r="EBN54" i="3" s="1"/>
  <c r="EBO54" i="3" s="1"/>
  <c r="EBP54" i="3" s="1"/>
  <c r="EBQ54" i="3" s="1"/>
  <c r="EBR54" i="3"/>
  <c r="EAS54" i="3"/>
  <c r="EAT54" i="3" s="1"/>
  <c r="EAU54" i="3" s="1"/>
  <c r="EAV54" i="3" s="1"/>
  <c r="EAW54" i="3" s="1"/>
  <c r="EAX54" i="3" s="1"/>
  <c r="EAY54" i="3" s="1"/>
  <c r="EAZ54" i="3" s="1"/>
  <c r="EBA54" i="3" s="1"/>
  <c r="EBB54" i="3"/>
  <c r="EAC54" i="3"/>
  <c r="EAD54" i="3" s="1"/>
  <c r="EAE54" i="3" s="1"/>
  <c r="EAF54" i="3" s="1"/>
  <c r="EAG54" i="3" s="1"/>
  <c r="EAH54" i="3" s="1"/>
  <c r="EAI54" i="3" s="1"/>
  <c r="EAJ54" i="3" s="1"/>
  <c r="EAK54" i="3" s="1"/>
  <c r="EAL54" i="3"/>
  <c r="DZM54" i="3"/>
  <c r="DZN54" i="3" s="1"/>
  <c r="DZO54" i="3" s="1"/>
  <c r="DZP54" i="3" s="1"/>
  <c r="DZQ54" i="3" s="1"/>
  <c r="DZR54" i="3" s="1"/>
  <c r="DZS54" i="3" s="1"/>
  <c r="DZT54" i="3" s="1"/>
  <c r="DZU54" i="3" s="1"/>
  <c r="DZV54" i="3"/>
  <c r="DYW54" i="3"/>
  <c r="DYX54" i="3" s="1"/>
  <c r="DYY54" i="3" s="1"/>
  <c r="DYZ54" i="3" s="1"/>
  <c r="DZA54" i="3" s="1"/>
  <c r="DZB54" i="3" s="1"/>
  <c r="DZC54" i="3" s="1"/>
  <c r="DZD54" i="3" s="1"/>
  <c r="DZE54" i="3" s="1"/>
  <c r="DZF54" i="3"/>
  <c r="DYG54" i="3"/>
  <c r="DYH54" i="3" s="1"/>
  <c r="DYI54" i="3" s="1"/>
  <c r="DYJ54" i="3" s="1"/>
  <c r="DYK54" i="3" s="1"/>
  <c r="DYL54" i="3" s="1"/>
  <c r="DYM54" i="3" s="1"/>
  <c r="DYN54" i="3" s="1"/>
  <c r="DYO54" i="3" s="1"/>
  <c r="DYP54" i="3"/>
  <c r="DXQ54" i="3"/>
  <c r="DXR54" i="3" s="1"/>
  <c r="DXS54" i="3" s="1"/>
  <c r="DXT54" i="3" s="1"/>
  <c r="DXU54" i="3" s="1"/>
  <c r="DXV54" i="3" s="1"/>
  <c r="DXW54" i="3" s="1"/>
  <c r="DXX54" i="3" s="1"/>
  <c r="DXY54" i="3" s="1"/>
  <c r="DXZ54" i="3"/>
  <c r="DXA54" i="3"/>
  <c r="DXB54" i="3" s="1"/>
  <c r="DXC54" i="3" s="1"/>
  <c r="DXD54" i="3" s="1"/>
  <c r="DXE54" i="3" s="1"/>
  <c r="DXF54" i="3" s="1"/>
  <c r="DXG54" i="3" s="1"/>
  <c r="DXH54" i="3" s="1"/>
  <c r="DXI54" i="3" s="1"/>
  <c r="DXJ54" i="3"/>
  <c r="DWK54" i="3"/>
  <c r="DWL54" i="3" s="1"/>
  <c r="DWM54" i="3" s="1"/>
  <c r="DWN54" i="3" s="1"/>
  <c r="DWO54" i="3" s="1"/>
  <c r="DWP54" i="3" s="1"/>
  <c r="DWQ54" i="3" s="1"/>
  <c r="DWR54" i="3" s="1"/>
  <c r="DWS54" i="3" s="1"/>
  <c r="DWT54" i="3"/>
  <c r="DVU54" i="3"/>
  <c r="DVV54" i="3" s="1"/>
  <c r="DVW54" i="3" s="1"/>
  <c r="DVX54" i="3" s="1"/>
  <c r="DVY54" i="3" s="1"/>
  <c r="DVZ54" i="3" s="1"/>
  <c r="DWA54" i="3" s="1"/>
  <c r="DWB54" i="3" s="1"/>
  <c r="DWC54" i="3" s="1"/>
  <c r="DWD54" i="3"/>
  <c r="DVE54" i="3"/>
  <c r="DVF54" i="3" s="1"/>
  <c r="DVG54" i="3" s="1"/>
  <c r="DVH54" i="3" s="1"/>
  <c r="DVI54" i="3" s="1"/>
  <c r="DVJ54" i="3" s="1"/>
  <c r="DVK54" i="3" s="1"/>
  <c r="DVL54" i="3" s="1"/>
  <c r="DVM54" i="3" s="1"/>
  <c r="DVN54" i="3"/>
  <c r="DUO54" i="3"/>
  <c r="DUP54" i="3" s="1"/>
  <c r="DUQ54" i="3" s="1"/>
  <c r="DUR54" i="3" s="1"/>
  <c r="DUS54" i="3" s="1"/>
  <c r="DUT54" i="3" s="1"/>
  <c r="DUU54" i="3" s="1"/>
  <c r="DUV54" i="3" s="1"/>
  <c r="DUW54" i="3" s="1"/>
  <c r="DUX54" i="3"/>
  <c r="DTY54" i="3"/>
  <c r="DTZ54" i="3" s="1"/>
  <c r="DUA54" i="3" s="1"/>
  <c r="DUB54" i="3" s="1"/>
  <c r="DUC54" i="3" s="1"/>
  <c r="DUD54" i="3" s="1"/>
  <c r="DUE54" i="3" s="1"/>
  <c r="DUF54" i="3" s="1"/>
  <c r="DUG54" i="3" s="1"/>
  <c r="DUH54" i="3"/>
  <c r="DTI54" i="3"/>
  <c r="DTJ54" i="3" s="1"/>
  <c r="DTK54" i="3" s="1"/>
  <c r="DTL54" i="3" s="1"/>
  <c r="DTM54" i="3" s="1"/>
  <c r="DTN54" i="3" s="1"/>
  <c r="DTO54" i="3" s="1"/>
  <c r="DTP54" i="3" s="1"/>
  <c r="DTQ54" i="3" s="1"/>
  <c r="DTR54" i="3"/>
  <c r="DSS54" i="3"/>
  <c r="DST54" i="3" s="1"/>
  <c r="DSU54" i="3" s="1"/>
  <c r="DSV54" i="3" s="1"/>
  <c r="DSW54" i="3" s="1"/>
  <c r="DSX54" i="3" s="1"/>
  <c r="DSY54" i="3" s="1"/>
  <c r="DSZ54" i="3" s="1"/>
  <c r="DTA54" i="3" s="1"/>
  <c r="DTB54" i="3"/>
  <c r="DSC54" i="3"/>
  <c r="DSD54" i="3" s="1"/>
  <c r="DSE54" i="3" s="1"/>
  <c r="DSF54" i="3" s="1"/>
  <c r="DSG54" i="3" s="1"/>
  <c r="DSH54" i="3" s="1"/>
  <c r="DSI54" i="3" s="1"/>
  <c r="DSJ54" i="3" s="1"/>
  <c r="DSK54" i="3" s="1"/>
  <c r="DSL54" i="3"/>
  <c r="DRM54" i="3"/>
  <c r="DRN54" i="3" s="1"/>
  <c r="DRO54" i="3" s="1"/>
  <c r="DRP54" i="3" s="1"/>
  <c r="DRQ54" i="3" s="1"/>
  <c r="DRR54" i="3" s="1"/>
  <c r="DRS54" i="3" s="1"/>
  <c r="DRT54" i="3" s="1"/>
  <c r="DRU54" i="3" s="1"/>
  <c r="DRV54" i="3"/>
  <c r="DQW54" i="3"/>
  <c r="DQX54" i="3" s="1"/>
  <c r="DQY54" i="3" s="1"/>
  <c r="DQZ54" i="3" s="1"/>
  <c r="DRA54" i="3" s="1"/>
  <c r="DRB54" i="3" s="1"/>
  <c r="DRC54" i="3" s="1"/>
  <c r="DRD54" i="3" s="1"/>
  <c r="DRE54" i="3" s="1"/>
  <c r="DRF54" i="3"/>
  <c r="DQG54" i="3"/>
  <c r="DQH54" i="3" s="1"/>
  <c r="DQI54" i="3" s="1"/>
  <c r="DQJ54" i="3" s="1"/>
  <c r="DQK54" i="3" s="1"/>
  <c r="DQL54" i="3" s="1"/>
  <c r="DQM54" i="3" s="1"/>
  <c r="DQN54" i="3" s="1"/>
  <c r="DQO54" i="3" s="1"/>
  <c r="DQP54" i="3"/>
  <c r="DPQ54" i="3"/>
  <c r="DPR54" i="3" s="1"/>
  <c r="DPS54" i="3" s="1"/>
  <c r="DPT54" i="3" s="1"/>
  <c r="DPU54" i="3" s="1"/>
  <c r="DPV54" i="3" s="1"/>
  <c r="DPW54" i="3" s="1"/>
  <c r="DPX54" i="3" s="1"/>
  <c r="DPY54" i="3" s="1"/>
  <c r="DPZ54" i="3"/>
  <c r="DPA54" i="3"/>
  <c r="DPB54" i="3" s="1"/>
  <c r="DPC54" i="3" s="1"/>
  <c r="DPD54" i="3" s="1"/>
  <c r="DPE54" i="3" s="1"/>
  <c r="DPF54" i="3" s="1"/>
  <c r="DPG54" i="3" s="1"/>
  <c r="DPH54" i="3" s="1"/>
  <c r="DPI54" i="3" s="1"/>
  <c r="DPJ54" i="3"/>
  <c r="DOK54" i="3"/>
  <c r="DOL54" i="3" s="1"/>
  <c r="DOM54" i="3" s="1"/>
  <c r="DON54" i="3" s="1"/>
  <c r="DOO54" i="3" s="1"/>
  <c r="DOP54" i="3" s="1"/>
  <c r="DOQ54" i="3" s="1"/>
  <c r="DOR54" i="3" s="1"/>
  <c r="DOS54" i="3" s="1"/>
  <c r="DOT54" i="3"/>
  <c r="DNU54" i="3"/>
  <c r="DNV54" i="3" s="1"/>
  <c r="DNW54" i="3" s="1"/>
  <c r="DNX54" i="3" s="1"/>
  <c r="DNY54" i="3" s="1"/>
  <c r="DNZ54" i="3" s="1"/>
  <c r="DOA54" i="3" s="1"/>
  <c r="DOB54" i="3" s="1"/>
  <c r="DOC54" i="3" s="1"/>
  <c r="DOD54" i="3"/>
  <c r="DNE54" i="3"/>
  <c r="DNF54" i="3" s="1"/>
  <c r="DNG54" i="3" s="1"/>
  <c r="DNH54" i="3" s="1"/>
  <c r="DNI54" i="3" s="1"/>
  <c r="DNJ54" i="3" s="1"/>
  <c r="DNK54" i="3" s="1"/>
  <c r="DNL54" i="3" s="1"/>
  <c r="DNM54" i="3" s="1"/>
  <c r="DNN54" i="3"/>
  <c r="DMO54" i="3"/>
  <c r="DMP54" i="3" s="1"/>
  <c r="DMQ54" i="3" s="1"/>
  <c r="DMR54" i="3" s="1"/>
  <c r="DMS54" i="3" s="1"/>
  <c r="DMT54" i="3" s="1"/>
  <c r="DMU54" i="3" s="1"/>
  <c r="DMV54" i="3" s="1"/>
  <c r="DMW54" i="3" s="1"/>
  <c r="DMX54" i="3"/>
  <c r="DLY54" i="3"/>
  <c r="DLZ54" i="3" s="1"/>
  <c r="DMA54" i="3" s="1"/>
  <c r="DMB54" i="3" s="1"/>
  <c r="DMC54" i="3" s="1"/>
  <c r="DMD54" i="3" s="1"/>
  <c r="DME54" i="3" s="1"/>
  <c r="DMF54" i="3" s="1"/>
  <c r="DMG54" i="3" s="1"/>
  <c r="DMH54" i="3"/>
  <c r="DLI54" i="3"/>
  <c r="DLJ54" i="3" s="1"/>
  <c r="DLK54" i="3" s="1"/>
  <c r="DLL54" i="3" s="1"/>
  <c r="DLM54" i="3" s="1"/>
  <c r="DLN54" i="3" s="1"/>
  <c r="DLO54" i="3" s="1"/>
  <c r="DLP54" i="3" s="1"/>
  <c r="DLQ54" i="3" s="1"/>
  <c r="DLR54" i="3"/>
  <c r="DKS54" i="3"/>
  <c r="DKT54" i="3" s="1"/>
  <c r="DKU54" i="3" s="1"/>
  <c r="DKV54" i="3" s="1"/>
  <c r="DKW54" i="3" s="1"/>
  <c r="DKX54" i="3" s="1"/>
  <c r="DKY54" i="3" s="1"/>
  <c r="DKZ54" i="3" s="1"/>
  <c r="DLA54" i="3" s="1"/>
  <c r="DLB54" i="3"/>
  <c r="DKC54" i="3"/>
  <c r="DKD54" i="3" s="1"/>
  <c r="DKE54" i="3" s="1"/>
  <c r="DKF54" i="3" s="1"/>
  <c r="DKG54" i="3" s="1"/>
  <c r="DKH54" i="3" s="1"/>
  <c r="DKI54" i="3" s="1"/>
  <c r="DKJ54" i="3" s="1"/>
  <c r="DKK54" i="3" s="1"/>
  <c r="DKL54" i="3"/>
  <c r="DJM54" i="3"/>
  <c r="DJN54" i="3" s="1"/>
  <c r="DJO54" i="3" s="1"/>
  <c r="DJP54" i="3" s="1"/>
  <c r="DJQ54" i="3" s="1"/>
  <c r="DJR54" i="3" s="1"/>
  <c r="DJS54" i="3" s="1"/>
  <c r="DJT54" i="3" s="1"/>
  <c r="DJU54" i="3" s="1"/>
  <c r="DJV54" i="3"/>
  <c r="DIW54" i="3"/>
  <c r="DIX54" i="3" s="1"/>
  <c r="DIY54" i="3" s="1"/>
  <c r="DIZ54" i="3" s="1"/>
  <c r="DJA54" i="3" s="1"/>
  <c r="DJB54" i="3" s="1"/>
  <c r="DJC54" i="3" s="1"/>
  <c r="DJD54" i="3" s="1"/>
  <c r="DJE54" i="3" s="1"/>
  <c r="DJF54" i="3"/>
  <c r="DIG54" i="3"/>
  <c r="DIH54" i="3" s="1"/>
  <c r="DII54" i="3" s="1"/>
  <c r="DIJ54" i="3" s="1"/>
  <c r="DIK54" i="3" s="1"/>
  <c r="DIL54" i="3" s="1"/>
  <c r="DIM54" i="3" s="1"/>
  <c r="DIN54" i="3" s="1"/>
  <c r="DIO54" i="3" s="1"/>
  <c r="DIP54" i="3"/>
  <c r="DHQ54" i="3"/>
  <c r="DHR54" i="3" s="1"/>
  <c r="DHS54" i="3" s="1"/>
  <c r="DHT54" i="3" s="1"/>
  <c r="DHU54" i="3" s="1"/>
  <c r="DHV54" i="3" s="1"/>
  <c r="DHW54" i="3" s="1"/>
  <c r="DHX54" i="3" s="1"/>
  <c r="DHY54" i="3" s="1"/>
  <c r="DHZ54" i="3"/>
  <c r="DHA54" i="3"/>
  <c r="DHB54" i="3" s="1"/>
  <c r="DHC54" i="3" s="1"/>
  <c r="DHD54" i="3" s="1"/>
  <c r="DHE54" i="3" s="1"/>
  <c r="DHF54" i="3" s="1"/>
  <c r="DHG54" i="3" s="1"/>
  <c r="DHH54" i="3" s="1"/>
  <c r="DHI54" i="3" s="1"/>
  <c r="DHJ54" i="3"/>
  <c r="DGK54" i="3"/>
  <c r="DGL54" i="3" s="1"/>
  <c r="DGM54" i="3" s="1"/>
  <c r="DGN54" i="3" s="1"/>
  <c r="DGO54" i="3" s="1"/>
  <c r="DGP54" i="3" s="1"/>
  <c r="DGQ54" i="3" s="1"/>
  <c r="DGR54" i="3" s="1"/>
  <c r="DGS54" i="3" s="1"/>
  <c r="DGT54" i="3"/>
  <c r="DFU54" i="3"/>
  <c r="DFV54" i="3" s="1"/>
  <c r="DFW54" i="3" s="1"/>
  <c r="DFX54" i="3" s="1"/>
  <c r="DFY54" i="3" s="1"/>
  <c r="DFZ54" i="3" s="1"/>
  <c r="DGA54" i="3" s="1"/>
  <c r="DGB54" i="3" s="1"/>
  <c r="DGC54" i="3" s="1"/>
  <c r="DGD54" i="3"/>
  <c r="DFE54" i="3"/>
  <c r="DFF54" i="3" s="1"/>
  <c r="DFG54" i="3" s="1"/>
  <c r="DFH54" i="3" s="1"/>
  <c r="DFI54" i="3" s="1"/>
  <c r="DFJ54" i="3" s="1"/>
  <c r="DFK54" i="3" s="1"/>
  <c r="DFL54" i="3" s="1"/>
  <c r="DFM54" i="3" s="1"/>
  <c r="DFN54" i="3"/>
  <c r="DEO54" i="3"/>
  <c r="DEP54" i="3" s="1"/>
  <c r="DEQ54" i="3" s="1"/>
  <c r="DER54" i="3" s="1"/>
  <c r="DES54" i="3" s="1"/>
  <c r="DET54" i="3" s="1"/>
  <c r="DEU54" i="3" s="1"/>
  <c r="DEV54" i="3" s="1"/>
  <c r="DEW54" i="3" s="1"/>
  <c r="DEX54" i="3"/>
  <c r="DDY54" i="3"/>
  <c r="DDZ54" i="3" s="1"/>
  <c r="DEA54" i="3" s="1"/>
  <c r="DEB54" i="3" s="1"/>
  <c r="DEC54" i="3" s="1"/>
  <c r="DED54" i="3" s="1"/>
  <c r="DEE54" i="3" s="1"/>
  <c r="DEF54" i="3" s="1"/>
  <c r="DEG54" i="3" s="1"/>
  <c r="DEH54" i="3"/>
  <c r="DDI54" i="3"/>
  <c r="DDJ54" i="3" s="1"/>
  <c r="DDK54" i="3" s="1"/>
  <c r="DDL54" i="3" s="1"/>
  <c r="DDM54" i="3" s="1"/>
  <c r="DDN54" i="3" s="1"/>
  <c r="DDO54" i="3" s="1"/>
  <c r="DDP54" i="3" s="1"/>
  <c r="DDQ54" i="3" s="1"/>
  <c r="DDR54" i="3"/>
  <c r="DCS54" i="3"/>
  <c r="DCT54" i="3" s="1"/>
  <c r="DCU54" i="3" s="1"/>
  <c r="DCV54" i="3" s="1"/>
  <c r="DCW54" i="3" s="1"/>
  <c r="DCX54" i="3" s="1"/>
  <c r="DCY54" i="3" s="1"/>
  <c r="DCZ54" i="3" s="1"/>
  <c r="DDA54" i="3" s="1"/>
  <c r="DDB54" i="3"/>
  <c r="DCC54" i="3"/>
  <c r="DCD54" i="3" s="1"/>
  <c r="DCE54" i="3" s="1"/>
  <c r="DCF54" i="3" s="1"/>
  <c r="DCG54" i="3" s="1"/>
  <c r="DCH54" i="3" s="1"/>
  <c r="DCI54" i="3" s="1"/>
  <c r="DCJ54" i="3" s="1"/>
  <c r="DCK54" i="3" s="1"/>
  <c r="DCL54" i="3"/>
  <c r="DBM54" i="3"/>
  <c r="DBN54" i="3" s="1"/>
  <c r="DBO54" i="3" s="1"/>
  <c r="DBP54" i="3" s="1"/>
  <c r="DBQ54" i="3" s="1"/>
  <c r="DBR54" i="3" s="1"/>
  <c r="DBS54" i="3" s="1"/>
  <c r="DBT54" i="3" s="1"/>
  <c r="DBU54" i="3" s="1"/>
  <c r="DBV54" i="3"/>
  <c r="DAW54" i="3"/>
  <c r="DAX54" i="3" s="1"/>
  <c r="DAY54" i="3" s="1"/>
  <c r="DAZ54" i="3" s="1"/>
  <c r="DBA54" i="3" s="1"/>
  <c r="DBB54" i="3" s="1"/>
  <c r="DBC54" i="3" s="1"/>
  <c r="DBD54" i="3" s="1"/>
  <c r="DBE54" i="3" s="1"/>
  <c r="DBF54" i="3"/>
  <c r="DAG54" i="3"/>
  <c r="DAH54" i="3" s="1"/>
  <c r="DAI54" i="3" s="1"/>
  <c r="DAJ54" i="3" s="1"/>
  <c r="DAK54" i="3" s="1"/>
  <c r="DAL54" i="3" s="1"/>
  <c r="DAM54" i="3" s="1"/>
  <c r="DAN54" i="3" s="1"/>
  <c r="DAO54" i="3" s="1"/>
  <c r="DAP54" i="3"/>
  <c r="CZQ54" i="3"/>
  <c r="CZR54" i="3" s="1"/>
  <c r="CZS54" i="3" s="1"/>
  <c r="CZT54" i="3" s="1"/>
  <c r="CZU54" i="3" s="1"/>
  <c r="CZV54" i="3" s="1"/>
  <c r="CZW54" i="3" s="1"/>
  <c r="CZX54" i="3" s="1"/>
  <c r="CZY54" i="3" s="1"/>
  <c r="CZZ54" i="3"/>
  <c r="CZA54" i="3"/>
  <c r="CZB54" i="3" s="1"/>
  <c r="CZC54" i="3" s="1"/>
  <c r="CZD54" i="3" s="1"/>
  <c r="CZE54" i="3" s="1"/>
  <c r="CZF54" i="3" s="1"/>
  <c r="CZG54" i="3" s="1"/>
  <c r="CZH54" i="3" s="1"/>
  <c r="CZI54" i="3" s="1"/>
  <c r="CZJ54" i="3"/>
  <c r="CYK54" i="3"/>
  <c r="CYL54" i="3" s="1"/>
  <c r="CYM54" i="3" s="1"/>
  <c r="CYN54" i="3" s="1"/>
  <c r="CYO54" i="3" s="1"/>
  <c r="CYP54" i="3" s="1"/>
  <c r="CYQ54" i="3" s="1"/>
  <c r="CYR54" i="3" s="1"/>
  <c r="CYS54" i="3" s="1"/>
  <c r="CYT54" i="3"/>
  <c r="CXU54" i="3"/>
  <c r="CXV54" i="3" s="1"/>
  <c r="CXW54" i="3" s="1"/>
  <c r="CXX54" i="3" s="1"/>
  <c r="CXY54" i="3" s="1"/>
  <c r="CXZ54" i="3" s="1"/>
  <c r="CYA54" i="3" s="1"/>
  <c r="CYB54" i="3" s="1"/>
  <c r="CYC54" i="3" s="1"/>
  <c r="CYD54" i="3"/>
  <c r="CXE54" i="3"/>
  <c r="CXF54" i="3" s="1"/>
  <c r="CXG54" i="3" s="1"/>
  <c r="CXH54" i="3" s="1"/>
  <c r="CXI54" i="3" s="1"/>
  <c r="CXJ54" i="3" s="1"/>
  <c r="CXK54" i="3" s="1"/>
  <c r="CXL54" i="3" s="1"/>
  <c r="CXM54" i="3" s="1"/>
  <c r="CXN54" i="3"/>
  <c r="CWO54" i="3"/>
  <c r="CWP54" i="3" s="1"/>
  <c r="CWQ54" i="3" s="1"/>
  <c r="CWR54" i="3" s="1"/>
  <c r="CWS54" i="3" s="1"/>
  <c r="CWT54" i="3" s="1"/>
  <c r="CWU54" i="3" s="1"/>
  <c r="CWV54" i="3" s="1"/>
  <c r="CWW54" i="3" s="1"/>
  <c r="CWX54" i="3"/>
  <c r="CVY54" i="3"/>
  <c r="CVZ54" i="3" s="1"/>
  <c r="CWA54" i="3" s="1"/>
  <c r="CWB54" i="3" s="1"/>
  <c r="CWC54" i="3" s="1"/>
  <c r="CWD54" i="3" s="1"/>
  <c r="CWE54" i="3" s="1"/>
  <c r="CWF54" i="3" s="1"/>
  <c r="CWG54" i="3" s="1"/>
  <c r="CWH54" i="3"/>
  <c r="CVI54" i="3"/>
  <c r="CVJ54" i="3" s="1"/>
  <c r="CVK54" i="3" s="1"/>
  <c r="CVL54" i="3" s="1"/>
  <c r="CVM54" i="3" s="1"/>
  <c r="CVN54" i="3" s="1"/>
  <c r="CVO54" i="3" s="1"/>
  <c r="CVP54" i="3" s="1"/>
  <c r="CVQ54" i="3" s="1"/>
  <c r="CVR54" i="3"/>
  <c r="CUS54" i="3"/>
  <c r="CUT54" i="3" s="1"/>
  <c r="CUU54" i="3" s="1"/>
  <c r="CUV54" i="3" s="1"/>
  <c r="CUW54" i="3" s="1"/>
  <c r="CUX54" i="3" s="1"/>
  <c r="CUY54" i="3" s="1"/>
  <c r="CUZ54" i="3" s="1"/>
  <c r="CVA54" i="3" s="1"/>
  <c r="CVB54" i="3"/>
  <c r="CUC54" i="3"/>
  <c r="CUD54" i="3" s="1"/>
  <c r="CUE54" i="3" s="1"/>
  <c r="CUF54" i="3" s="1"/>
  <c r="CUG54" i="3" s="1"/>
  <c r="CUH54" i="3" s="1"/>
  <c r="CUI54" i="3" s="1"/>
  <c r="CUJ54" i="3" s="1"/>
  <c r="CUK54" i="3" s="1"/>
  <c r="CUL54" i="3"/>
  <c r="CTM54" i="3"/>
  <c r="CTN54" i="3" s="1"/>
  <c r="CTO54" i="3" s="1"/>
  <c r="CTP54" i="3" s="1"/>
  <c r="CTQ54" i="3" s="1"/>
  <c r="CTR54" i="3" s="1"/>
  <c r="CTS54" i="3" s="1"/>
  <c r="CTT54" i="3" s="1"/>
  <c r="CTU54" i="3" s="1"/>
  <c r="CTV54" i="3"/>
  <c r="CSW54" i="3"/>
  <c r="CSX54" i="3" s="1"/>
  <c r="CSY54" i="3" s="1"/>
  <c r="CSZ54" i="3" s="1"/>
  <c r="CTA54" i="3" s="1"/>
  <c r="CTB54" i="3" s="1"/>
  <c r="CTC54" i="3" s="1"/>
  <c r="CTD54" i="3" s="1"/>
  <c r="CTE54" i="3" s="1"/>
  <c r="CTF54" i="3"/>
  <c r="CSG54" i="3"/>
  <c r="CSH54" i="3" s="1"/>
  <c r="CSI54" i="3" s="1"/>
  <c r="CSJ54" i="3" s="1"/>
  <c r="CSK54" i="3" s="1"/>
  <c r="CSL54" i="3" s="1"/>
  <c r="CSM54" i="3" s="1"/>
  <c r="CSN54" i="3" s="1"/>
  <c r="CSO54" i="3" s="1"/>
  <c r="CSP54" i="3"/>
  <c r="CRQ54" i="3"/>
  <c r="CRR54" i="3" s="1"/>
  <c r="CRS54" i="3" s="1"/>
  <c r="CRT54" i="3" s="1"/>
  <c r="CRU54" i="3" s="1"/>
  <c r="CRV54" i="3" s="1"/>
  <c r="CRW54" i="3" s="1"/>
  <c r="CRX54" i="3" s="1"/>
  <c r="CRY54" i="3" s="1"/>
  <c r="CRZ54" i="3"/>
  <c r="CRA54" i="3"/>
  <c r="CRB54" i="3" s="1"/>
  <c r="CRC54" i="3" s="1"/>
  <c r="CRD54" i="3" s="1"/>
  <c r="CRE54" i="3" s="1"/>
  <c r="CRF54" i="3" s="1"/>
  <c r="CRG54" i="3" s="1"/>
  <c r="CRH54" i="3" s="1"/>
  <c r="CRI54" i="3" s="1"/>
  <c r="CRJ54" i="3"/>
  <c r="CQK54" i="3"/>
  <c r="CQL54" i="3" s="1"/>
  <c r="CQM54" i="3" s="1"/>
  <c r="CQN54" i="3" s="1"/>
  <c r="CQO54" i="3" s="1"/>
  <c r="CQP54" i="3" s="1"/>
  <c r="CQQ54" i="3" s="1"/>
  <c r="CQR54" i="3" s="1"/>
  <c r="CQS54" i="3" s="1"/>
  <c r="CQT54" i="3"/>
  <c r="CPU54" i="3"/>
  <c r="CPV54" i="3" s="1"/>
  <c r="CPW54" i="3" s="1"/>
  <c r="CPX54" i="3" s="1"/>
  <c r="CPY54" i="3" s="1"/>
  <c r="CPZ54" i="3" s="1"/>
  <c r="CQA54" i="3" s="1"/>
  <c r="CQB54" i="3" s="1"/>
  <c r="CQC54" i="3" s="1"/>
  <c r="CQD54" i="3"/>
  <c r="CPE54" i="3"/>
  <c r="CPF54" i="3" s="1"/>
  <c r="CPG54" i="3" s="1"/>
  <c r="CPH54" i="3" s="1"/>
  <c r="CPI54" i="3" s="1"/>
  <c r="CPJ54" i="3" s="1"/>
  <c r="CPK54" i="3" s="1"/>
  <c r="CPL54" i="3" s="1"/>
  <c r="CPM54" i="3" s="1"/>
  <c r="CPN54" i="3"/>
  <c r="COO54" i="3"/>
  <c r="COP54" i="3" s="1"/>
  <c r="COQ54" i="3" s="1"/>
  <c r="COR54" i="3" s="1"/>
  <c r="COS54" i="3" s="1"/>
  <c r="COT54" i="3" s="1"/>
  <c r="COU54" i="3" s="1"/>
  <c r="COV54" i="3" s="1"/>
  <c r="COW54" i="3" s="1"/>
  <c r="COX54" i="3"/>
  <c r="CNY54" i="3"/>
  <c r="CNZ54" i="3" s="1"/>
  <c r="COA54" i="3" s="1"/>
  <c r="COB54" i="3" s="1"/>
  <c r="COC54" i="3" s="1"/>
  <c r="COD54" i="3" s="1"/>
  <c r="COE54" i="3" s="1"/>
  <c r="COF54" i="3" s="1"/>
  <c r="COG54" i="3" s="1"/>
  <c r="COH54" i="3"/>
  <c r="CNI54" i="3"/>
  <c r="CNJ54" i="3" s="1"/>
  <c r="CNK54" i="3" s="1"/>
  <c r="CNL54" i="3" s="1"/>
  <c r="CNM54" i="3" s="1"/>
  <c r="CNN54" i="3" s="1"/>
  <c r="CNO54" i="3" s="1"/>
  <c r="CNP54" i="3" s="1"/>
  <c r="CNQ54" i="3" s="1"/>
  <c r="CNR54" i="3"/>
  <c r="CMS54" i="3"/>
  <c r="CMT54" i="3" s="1"/>
  <c r="CMU54" i="3" s="1"/>
  <c r="CMV54" i="3" s="1"/>
  <c r="CMW54" i="3" s="1"/>
  <c r="CMX54" i="3" s="1"/>
  <c r="CMY54" i="3" s="1"/>
  <c r="CMZ54" i="3" s="1"/>
  <c r="CNA54" i="3" s="1"/>
  <c r="CNB54" i="3"/>
  <c r="CMC54" i="3"/>
  <c r="CMD54" i="3" s="1"/>
  <c r="CME54" i="3" s="1"/>
  <c r="CMF54" i="3" s="1"/>
  <c r="CMG54" i="3" s="1"/>
  <c r="CMH54" i="3" s="1"/>
  <c r="CMI54" i="3" s="1"/>
  <c r="CMJ54" i="3" s="1"/>
  <c r="CMK54" i="3" s="1"/>
  <c r="CML54" i="3"/>
  <c r="CLM54" i="3"/>
  <c r="CLN54" i="3" s="1"/>
  <c r="CLO54" i="3" s="1"/>
  <c r="CLP54" i="3" s="1"/>
  <c r="CLQ54" i="3" s="1"/>
  <c r="CLR54" i="3" s="1"/>
  <c r="CLS54" i="3" s="1"/>
  <c r="CLT54" i="3" s="1"/>
  <c r="CLU54" i="3" s="1"/>
  <c r="CLV54" i="3"/>
  <c r="CKW54" i="3"/>
  <c r="CKX54" i="3" s="1"/>
  <c r="CKY54" i="3" s="1"/>
  <c r="CKZ54" i="3" s="1"/>
  <c r="CLA54" i="3" s="1"/>
  <c r="CLB54" i="3" s="1"/>
  <c r="CLC54" i="3" s="1"/>
  <c r="CLD54" i="3" s="1"/>
  <c r="CLE54" i="3" s="1"/>
  <c r="CLF54" i="3"/>
  <c r="CKG54" i="3"/>
  <c r="CKH54" i="3" s="1"/>
  <c r="CKI54" i="3" s="1"/>
  <c r="CKJ54" i="3" s="1"/>
  <c r="CKK54" i="3" s="1"/>
  <c r="CKL54" i="3" s="1"/>
  <c r="CKM54" i="3" s="1"/>
  <c r="CKN54" i="3" s="1"/>
  <c r="CKO54" i="3" s="1"/>
  <c r="CKP54" i="3"/>
  <c r="CJQ54" i="3"/>
  <c r="CJR54" i="3" s="1"/>
  <c r="CJS54" i="3" s="1"/>
  <c r="CJT54" i="3" s="1"/>
  <c r="CJU54" i="3" s="1"/>
  <c r="CJV54" i="3" s="1"/>
  <c r="CJW54" i="3" s="1"/>
  <c r="CJX54" i="3" s="1"/>
  <c r="CJY54" i="3" s="1"/>
  <c r="CJZ54" i="3"/>
  <c r="CJA54" i="3"/>
  <c r="CJB54" i="3" s="1"/>
  <c r="CJC54" i="3" s="1"/>
  <c r="CJD54" i="3" s="1"/>
  <c r="CJE54" i="3" s="1"/>
  <c r="CJF54" i="3" s="1"/>
  <c r="CJG54" i="3" s="1"/>
  <c r="CJH54" i="3" s="1"/>
  <c r="CJI54" i="3" s="1"/>
  <c r="CJJ54" i="3"/>
  <c r="CIK54" i="3"/>
  <c r="CIL54" i="3" s="1"/>
  <c r="CIM54" i="3" s="1"/>
  <c r="CIN54" i="3" s="1"/>
  <c r="CIO54" i="3" s="1"/>
  <c r="CIP54" i="3" s="1"/>
  <c r="CIQ54" i="3" s="1"/>
  <c r="CIR54" i="3" s="1"/>
  <c r="CIS54" i="3" s="1"/>
  <c r="CIT54" i="3"/>
  <c r="CHU54" i="3"/>
  <c r="CHV54" i="3" s="1"/>
  <c r="CHW54" i="3" s="1"/>
  <c r="CHX54" i="3" s="1"/>
  <c r="CHY54" i="3" s="1"/>
  <c r="CHZ54" i="3" s="1"/>
  <c r="CIA54" i="3" s="1"/>
  <c r="CIB54" i="3" s="1"/>
  <c r="CIC54" i="3" s="1"/>
  <c r="CID54" i="3"/>
  <c r="CHE54" i="3"/>
  <c r="CHF54" i="3" s="1"/>
  <c r="CHG54" i="3" s="1"/>
  <c r="CHH54" i="3" s="1"/>
  <c r="CHI54" i="3" s="1"/>
  <c r="CHJ54" i="3" s="1"/>
  <c r="CHK54" i="3" s="1"/>
  <c r="CHL54" i="3" s="1"/>
  <c r="CHM54" i="3" s="1"/>
  <c r="CHN54" i="3"/>
  <c r="CGO54" i="3"/>
  <c r="CGP54" i="3" s="1"/>
  <c r="CGQ54" i="3" s="1"/>
  <c r="CGR54" i="3" s="1"/>
  <c r="CGS54" i="3" s="1"/>
  <c r="CGT54" i="3" s="1"/>
  <c r="CGU54" i="3" s="1"/>
  <c r="CGV54" i="3" s="1"/>
  <c r="CGW54" i="3" s="1"/>
  <c r="CGX54" i="3"/>
  <c r="CFY54" i="3"/>
  <c r="CFZ54" i="3" s="1"/>
  <c r="CGA54" i="3" s="1"/>
  <c r="CGB54" i="3" s="1"/>
  <c r="CGC54" i="3" s="1"/>
  <c r="CGD54" i="3" s="1"/>
  <c r="CGE54" i="3" s="1"/>
  <c r="CGF54" i="3" s="1"/>
  <c r="CGG54" i="3" s="1"/>
  <c r="CGH54" i="3"/>
  <c r="CFI54" i="3"/>
  <c r="CFJ54" i="3" s="1"/>
  <c r="CFK54" i="3" s="1"/>
  <c r="CFL54" i="3" s="1"/>
  <c r="CFM54" i="3" s="1"/>
  <c r="CFN54" i="3" s="1"/>
  <c r="CFO54" i="3" s="1"/>
  <c r="CFP54" i="3" s="1"/>
  <c r="CFQ54" i="3" s="1"/>
  <c r="CFR54" i="3"/>
  <c r="CES54" i="3"/>
  <c r="CET54" i="3" s="1"/>
  <c r="CEU54" i="3" s="1"/>
  <c r="CEV54" i="3" s="1"/>
  <c r="CEW54" i="3" s="1"/>
  <c r="CEX54" i="3" s="1"/>
  <c r="CEY54" i="3" s="1"/>
  <c r="CEZ54" i="3" s="1"/>
  <c r="CFA54" i="3" s="1"/>
  <c r="CFB54" i="3"/>
  <c r="CEC54" i="3"/>
  <c r="CED54" i="3" s="1"/>
  <c r="CEE54" i="3" s="1"/>
  <c r="CEF54" i="3" s="1"/>
  <c r="CEG54" i="3" s="1"/>
  <c r="CEH54" i="3" s="1"/>
  <c r="CEI54" i="3" s="1"/>
  <c r="CEJ54" i="3" s="1"/>
  <c r="CEK54" i="3" s="1"/>
  <c r="CEL54" i="3"/>
  <c r="CDM54" i="3"/>
  <c r="CDN54" i="3" s="1"/>
  <c r="CDO54" i="3" s="1"/>
  <c r="CDP54" i="3" s="1"/>
  <c r="CDQ54" i="3" s="1"/>
  <c r="CDR54" i="3" s="1"/>
  <c r="CDS54" i="3" s="1"/>
  <c r="CDT54" i="3" s="1"/>
  <c r="CDU54" i="3" s="1"/>
  <c r="CDV54" i="3"/>
  <c r="CCW54" i="3"/>
  <c r="CCX54" i="3" s="1"/>
  <c r="CCY54" i="3" s="1"/>
  <c r="CCZ54" i="3" s="1"/>
  <c r="CDA54" i="3" s="1"/>
  <c r="CDB54" i="3" s="1"/>
  <c r="CDC54" i="3" s="1"/>
  <c r="CDD54" i="3" s="1"/>
  <c r="CDE54" i="3" s="1"/>
  <c r="CDF54" i="3"/>
  <c r="CCG54" i="3"/>
  <c r="CCH54" i="3" s="1"/>
  <c r="CCI54" i="3" s="1"/>
  <c r="CCJ54" i="3" s="1"/>
  <c r="CCK54" i="3" s="1"/>
  <c r="CCL54" i="3" s="1"/>
  <c r="CCM54" i="3" s="1"/>
  <c r="CCN54" i="3" s="1"/>
  <c r="CCO54" i="3" s="1"/>
  <c r="CCP54" i="3"/>
  <c r="CBQ54" i="3"/>
  <c r="CBR54" i="3" s="1"/>
  <c r="CBS54" i="3" s="1"/>
  <c r="CBT54" i="3" s="1"/>
  <c r="CBU54" i="3" s="1"/>
  <c r="CBV54" i="3" s="1"/>
  <c r="CBW54" i="3" s="1"/>
  <c r="CBX54" i="3" s="1"/>
  <c r="CBY54" i="3" s="1"/>
  <c r="CBZ54" i="3"/>
  <c r="CBA54" i="3"/>
  <c r="CBB54" i="3" s="1"/>
  <c r="CBC54" i="3" s="1"/>
  <c r="CBD54" i="3" s="1"/>
  <c r="CBE54" i="3" s="1"/>
  <c r="CBF54" i="3" s="1"/>
  <c r="CBG54" i="3" s="1"/>
  <c r="CBH54" i="3" s="1"/>
  <c r="CBI54" i="3" s="1"/>
  <c r="CBJ54" i="3"/>
  <c r="CAK54" i="3"/>
  <c r="CAL54" i="3" s="1"/>
  <c r="CAM54" i="3" s="1"/>
  <c r="CAN54" i="3" s="1"/>
  <c r="CAO54" i="3" s="1"/>
  <c r="CAP54" i="3" s="1"/>
  <c r="CAQ54" i="3" s="1"/>
  <c r="CAR54" i="3" s="1"/>
  <c r="CAS54" i="3" s="1"/>
  <c r="CAT54" i="3"/>
  <c r="BZU54" i="3"/>
  <c r="BZV54" i="3" s="1"/>
  <c r="BZW54" i="3" s="1"/>
  <c r="BZX54" i="3" s="1"/>
  <c r="BZY54" i="3" s="1"/>
  <c r="BZZ54" i="3" s="1"/>
  <c r="CAA54" i="3" s="1"/>
  <c r="CAB54" i="3" s="1"/>
  <c r="CAC54" i="3" s="1"/>
  <c r="CAD54" i="3"/>
  <c r="BZE54" i="3"/>
  <c r="BZF54" i="3" s="1"/>
  <c r="BZG54" i="3" s="1"/>
  <c r="BZH54" i="3" s="1"/>
  <c r="BZI54" i="3" s="1"/>
  <c r="BZJ54" i="3" s="1"/>
  <c r="BZK54" i="3" s="1"/>
  <c r="BZL54" i="3" s="1"/>
  <c r="BZM54" i="3" s="1"/>
  <c r="BZN54" i="3"/>
  <c r="BYO54" i="3"/>
  <c r="BYP54" i="3" s="1"/>
  <c r="BYQ54" i="3" s="1"/>
  <c r="BYR54" i="3" s="1"/>
  <c r="BYS54" i="3" s="1"/>
  <c r="BYT54" i="3" s="1"/>
  <c r="BYU54" i="3" s="1"/>
  <c r="BYV54" i="3" s="1"/>
  <c r="BYW54" i="3" s="1"/>
  <c r="BYX54" i="3"/>
  <c r="BXY54" i="3"/>
  <c r="BXZ54" i="3" s="1"/>
  <c r="BYA54" i="3" s="1"/>
  <c r="BYB54" i="3" s="1"/>
  <c r="BYC54" i="3" s="1"/>
  <c r="BYD54" i="3" s="1"/>
  <c r="BYE54" i="3" s="1"/>
  <c r="BYF54" i="3" s="1"/>
  <c r="BYG54" i="3" s="1"/>
  <c r="BYH54" i="3"/>
  <c r="BXI54" i="3"/>
  <c r="BXJ54" i="3" s="1"/>
  <c r="BXK54" i="3" s="1"/>
  <c r="BXL54" i="3" s="1"/>
  <c r="BXM54" i="3" s="1"/>
  <c r="BXN54" i="3" s="1"/>
  <c r="BXO54" i="3" s="1"/>
  <c r="BXP54" i="3" s="1"/>
  <c r="BXQ54" i="3" s="1"/>
  <c r="BXR54" i="3"/>
  <c r="BWS54" i="3"/>
  <c r="BWT54" i="3" s="1"/>
  <c r="BWU54" i="3" s="1"/>
  <c r="BWV54" i="3" s="1"/>
  <c r="BWW54" i="3" s="1"/>
  <c r="BWX54" i="3" s="1"/>
  <c r="BWY54" i="3" s="1"/>
  <c r="BWZ54" i="3" s="1"/>
  <c r="BXA54" i="3" s="1"/>
  <c r="BXB54" i="3"/>
  <c r="BWC54" i="3"/>
  <c r="BWD54" i="3" s="1"/>
  <c r="BWE54" i="3" s="1"/>
  <c r="BWF54" i="3" s="1"/>
  <c r="BWG54" i="3" s="1"/>
  <c r="BWH54" i="3" s="1"/>
  <c r="BWI54" i="3" s="1"/>
  <c r="BWJ54" i="3" s="1"/>
  <c r="BWK54" i="3" s="1"/>
  <c r="BWL54" i="3"/>
  <c r="BVM54" i="3"/>
  <c r="BVN54" i="3" s="1"/>
  <c r="BVO54" i="3" s="1"/>
  <c r="BVP54" i="3" s="1"/>
  <c r="BVQ54" i="3" s="1"/>
  <c r="BVR54" i="3" s="1"/>
  <c r="BVS54" i="3" s="1"/>
  <c r="BVT54" i="3" s="1"/>
  <c r="BVU54" i="3" s="1"/>
  <c r="BVV54" i="3"/>
  <c r="BUW54" i="3"/>
  <c r="BUX54" i="3" s="1"/>
  <c r="BUY54" i="3" s="1"/>
  <c r="BUZ54" i="3" s="1"/>
  <c r="BVA54" i="3" s="1"/>
  <c r="BVB54" i="3" s="1"/>
  <c r="BVC54" i="3" s="1"/>
  <c r="BVD54" i="3" s="1"/>
  <c r="BVE54" i="3" s="1"/>
  <c r="BVF54" i="3"/>
  <c r="BUG54" i="3"/>
  <c r="BUH54" i="3" s="1"/>
  <c r="BUI54" i="3" s="1"/>
  <c r="BUJ54" i="3" s="1"/>
  <c r="BUK54" i="3" s="1"/>
  <c r="BUL54" i="3" s="1"/>
  <c r="BUM54" i="3" s="1"/>
  <c r="BUN54" i="3" s="1"/>
  <c r="BUO54" i="3" s="1"/>
  <c r="BUP54" i="3"/>
  <c r="BTQ54" i="3"/>
  <c r="BTR54" i="3" s="1"/>
  <c r="BTS54" i="3" s="1"/>
  <c r="BTT54" i="3" s="1"/>
  <c r="BTU54" i="3" s="1"/>
  <c r="BTV54" i="3" s="1"/>
  <c r="BTW54" i="3" s="1"/>
  <c r="BTX54" i="3" s="1"/>
  <c r="BTY54" i="3" s="1"/>
  <c r="BTZ54" i="3"/>
  <c r="BTA54" i="3"/>
  <c r="BTB54" i="3" s="1"/>
  <c r="BTC54" i="3" s="1"/>
  <c r="BTD54" i="3" s="1"/>
  <c r="BTE54" i="3" s="1"/>
  <c r="BTF54" i="3" s="1"/>
  <c r="BTG54" i="3" s="1"/>
  <c r="BTH54" i="3" s="1"/>
  <c r="BTI54" i="3" s="1"/>
  <c r="BTJ54" i="3"/>
  <c r="BSK54" i="3"/>
  <c r="BSL54" i="3" s="1"/>
  <c r="BSM54" i="3" s="1"/>
  <c r="BSN54" i="3" s="1"/>
  <c r="BSO54" i="3" s="1"/>
  <c r="BSP54" i="3" s="1"/>
  <c r="BSQ54" i="3" s="1"/>
  <c r="BSR54" i="3" s="1"/>
  <c r="BSS54" i="3" s="1"/>
  <c r="BST54" i="3"/>
  <c r="BRU54" i="3"/>
  <c r="BRV54" i="3" s="1"/>
  <c r="BRW54" i="3" s="1"/>
  <c r="BRX54" i="3" s="1"/>
  <c r="BRY54" i="3" s="1"/>
  <c r="BRZ54" i="3" s="1"/>
  <c r="BSA54" i="3" s="1"/>
  <c r="BSB54" i="3" s="1"/>
  <c r="BSC54" i="3" s="1"/>
  <c r="BSD54" i="3"/>
  <c r="BRE54" i="3"/>
  <c r="BRF54" i="3" s="1"/>
  <c r="BRG54" i="3" s="1"/>
  <c r="BRH54" i="3" s="1"/>
  <c r="BRI54" i="3" s="1"/>
  <c r="BRJ54" i="3" s="1"/>
  <c r="BRK54" i="3" s="1"/>
  <c r="BRL54" i="3" s="1"/>
  <c r="BRM54" i="3" s="1"/>
  <c r="BRN54" i="3"/>
  <c r="BQO54" i="3"/>
  <c r="BQP54" i="3" s="1"/>
  <c r="BQQ54" i="3" s="1"/>
  <c r="BQR54" i="3" s="1"/>
  <c r="BQS54" i="3" s="1"/>
  <c r="BQT54" i="3" s="1"/>
  <c r="BQU54" i="3" s="1"/>
  <c r="BQV54" i="3" s="1"/>
  <c r="BQW54" i="3" s="1"/>
  <c r="BQX54" i="3"/>
  <c r="BPY54" i="3"/>
  <c r="BPZ54" i="3" s="1"/>
  <c r="BQA54" i="3" s="1"/>
  <c r="BQB54" i="3" s="1"/>
  <c r="BQC54" i="3" s="1"/>
  <c r="BQD54" i="3" s="1"/>
  <c r="BQE54" i="3" s="1"/>
  <c r="BQF54" i="3" s="1"/>
  <c r="BQG54" i="3" s="1"/>
  <c r="BQH54" i="3"/>
  <c r="BPI54" i="3"/>
  <c r="BPJ54" i="3" s="1"/>
  <c r="BPK54" i="3" s="1"/>
  <c r="BPL54" i="3" s="1"/>
  <c r="BPM54" i="3" s="1"/>
  <c r="BPN54" i="3" s="1"/>
  <c r="BPO54" i="3" s="1"/>
  <c r="BPP54" i="3" s="1"/>
  <c r="BPQ54" i="3" s="1"/>
  <c r="BPR54" i="3"/>
  <c r="BOS54" i="3"/>
  <c r="BOT54" i="3" s="1"/>
  <c r="BOU54" i="3" s="1"/>
  <c r="BOV54" i="3" s="1"/>
  <c r="BOW54" i="3" s="1"/>
  <c r="BOX54" i="3" s="1"/>
  <c r="BOY54" i="3" s="1"/>
  <c r="BOZ54" i="3" s="1"/>
  <c r="BPA54" i="3" s="1"/>
  <c r="BPB54" i="3"/>
  <c r="BOC54" i="3"/>
  <c r="BOD54" i="3" s="1"/>
  <c r="BOE54" i="3" s="1"/>
  <c r="BOF54" i="3" s="1"/>
  <c r="BOG54" i="3" s="1"/>
  <c r="BOH54" i="3" s="1"/>
  <c r="BOI54" i="3" s="1"/>
  <c r="BOJ54" i="3" s="1"/>
  <c r="BOK54" i="3" s="1"/>
  <c r="BOL54" i="3"/>
  <c r="BNM54" i="3"/>
  <c r="BNN54" i="3" s="1"/>
  <c r="BNO54" i="3" s="1"/>
  <c r="BNP54" i="3" s="1"/>
  <c r="BNQ54" i="3" s="1"/>
  <c r="BNR54" i="3" s="1"/>
  <c r="BNS54" i="3" s="1"/>
  <c r="BNT54" i="3" s="1"/>
  <c r="BNU54" i="3" s="1"/>
  <c r="BNV54" i="3"/>
  <c r="BMW54" i="3"/>
  <c r="BMX54" i="3" s="1"/>
  <c r="BMY54" i="3" s="1"/>
  <c r="BMZ54" i="3" s="1"/>
  <c r="BNA54" i="3" s="1"/>
  <c r="BNB54" i="3" s="1"/>
  <c r="BNC54" i="3" s="1"/>
  <c r="BND54" i="3" s="1"/>
  <c r="BNE54" i="3" s="1"/>
  <c r="BNF54" i="3"/>
  <c r="BMG54" i="3"/>
  <c r="BMH54" i="3" s="1"/>
  <c r="BMI54" i="3" s="1"/>
  <c r="BMJ54" i="3" s="1"/>
  <c r="BMK54" i="3" s="1"/>
  <c r="BML54" i="3" s="1"/>
  <c r="BMM54" i="3" s="1"/>
  <c r="BMN54" i="3" s="1"/>
  <c r="BMO54" i="3" s="1"/>
  <c r="BMP54" i="3"/>
  <c r="BLQ54" i="3"/>
  <c r="BLR54" i="3" s="1"/>
  <c r="BLS54" i="3" s="1"/>
  <c r="BLT54" i="3" s="1"/>
  <c r="BLU54" i="3" s="1"/>
  <c r="BLV54" i="3" s="1"/>
  <c r="BLW54" i="3" s="1"/>
  <c r="BLX54" i="3" s="1"/>
  <c r="BLY54" i="3" s="1"/>
  <c r="BLZ54" i="3"/>
  <c r="BLA54" i="3"/>
  <c r="BLB54" i="3" s="1"/>
  <c r="BLC54" i="3" s="1"/>
  <c r="BLD54" i="3" s="1"/>
  <c r="BLE54" i="3" s="1"/>
  <c r="BLF54" i="3" s="1"/>
  <c r="BLG54" i="3" s="1"/>
  <c r="BLH54" i="3" s="1"/>
  <c r="BLI54" i="3" s="1"/>
  <c r="BLJ54" i="3"/>
  <c r="BKK54" i="3"/>
  <c r="BKL54" i="3" s="1"/>
  <c r="BKM54" i="3" s="1"/>
  <c r="BKN54" i="3" s="1"/>
  <c r="BKO54" i="3" s="1"/>
  <c r="BKP54" i="3" s="1"/>
  <c r="BKQ54" i="3" s="1"/>
  <c r="BKR54" i="3" s="1"/>
  <c r="BKS54" i="3" s="1"/>
  <c r="BKT54" i="3"/>
  <c r="BJU54" i="3"/>
  <c r="BJV54" i="3" s="1"/>
  <c r="BJW54" i="3" s="1"/>
  <c r="BJX54" i="3" s="1"/>
  <c r="BJY54" i="3" s="1"/>
  <c r="BJZ54" i="3" s="1"/>
  <c r="BKA54" i="3" s="1"/>
  <c r="BKB54" i="3" s="1"/>
  <c r="BKC54" i="3" s="1"/>
  <c r="BKD54" i="3"/>
  <c r="BJE54" i="3"/>
  <c r="BJF54" i="3" s="1"/>
  <c r="BJG54" i="3" s="1"/>
  <c r="BJH54" i="3" s="1"/>
  <c r="BJI54" i="3" s="1"/>
  <c r="BJJ54" i="3" s="1"/>
  <c r="BJK54" i="3" s="1"/>
  <c r="BJL54" i="3" s="1"/>
  <c r="BJM54" i="3" s="1"/>
  <c r="BJN54" i="3"/>
  <c r="BIO54" i="3"/>
  <c r="BIP54" i="3" s="1"/>
  <c r="BIQ54" i="3" s="1"/>
  <c r="BIR54" i="3" s="1"/>
  <c r="BIS54" i="3" s="1"/>
  <c r="BIT54" i="3" s="1"/>
  <c r="BIU54" i="3" s="1"/>
  <c r="BIV54" i="3" s="1"/>
  <c r="BIW54" i="3" s="1"/>
  <c r="BIX54" i="3"/>
  <c r="BHY54" i="3"/>
  <c r="BHZ54" i="3" s="1"/>
  <c r="BIA54" i="3" s="1"/>
  <c r="BIB54" i="3" s="1"/>
  <c r="BIC54" i="3" s="1"/>
  <c r="BID54" i="3" s="1"/>
  <c r="BIE54" i="3" s="1"/>
  <c r="BIF54" i="3" s="1"/>
  <c r="BIG54" i="3" s="1"/>
  <c r="BIH54" i="3"/>
  <c r="BHI54" i="3"/>
  <c r="BHJ54" i="3" s="1"/>
  <c r="BHK54" i="3" s="1"/>
  <c r="BHL54" i="3" s="1"/>
  <c r="BHM54" i="3" s="1"/>
  <c r="BHN54" i="3" s="1"/>
  <c r="BHO54" i="3" s="1"/>
  <c r="BHP54" i="3" s="1"/>
  <c r="BHQ54" i="3" s="1"/>
  <c r="BHR54" i="3"/>
  <c r="BGS54" i="3"/>
  <c r="BGT54" i="3" s="1"/>
  <c r="BGU54" i="3" s="1"/>
  <c r="BGV54" i="3" s="1"/>
  <c r="BGW54" i="3" s="1"/>
  <c r="BGX54" i="3" s="1"/>
  <c r="BGY54" i="3" s="1"/>
  <c r="BGZ54" i="3" s="1"/>
  <c r="BHA54" i="3" s="1"/>
  <c r="BHB54" i="3"/>
  <c r="BGC54" i="3"/>
  <c r="BGD54" i="3" s="1"/>
  <c r="BGE54" i="3" s="1"/>
  <c r="BGF54" i="3" s="1"/>
  <c r="BGG54" i="3" s="1"/>
  <c r="BGH54" i="3" s="1"/>
  <c r="BGI54" i="3" s="1"/>
  <c r="BGJ54" i="3" s="1"/>
  <c r="BGK54" i="3" s="1"/>
  <c r="BGL54" i="3"/>
  <c r="BFM54" i="3"/>
  <c r="BFN54" i="3" s="1"/>
  <c r="BFO54" i="3" s="1"/>
  <c r="BFP54" i="3" s="1"/>
  <c r="BFQ54" i="3" s="1"/>
  <c r="BFR54" i="3" s="1"/>
  <c r="BFS54" i="3" s="1"/>
  <c r="BFT54" i="3" s="1"/>
  <c r="BFU54" i="3" s="1"/>
  <c r="BFV54" i="3"/>
  <c r="BEW54" i="3"/>
  <c r="BEX54" i="3" s="1"/>
  <c r="BEY54" i="3" s="1"/>
  <c r="BEZ54" i="3" s="1"/>
  <c r="BFA54" i="3" s="1"/>
  <c r="BFB54" i="3" s="1"/>
  <c r="BFC54" i="3" s="1"/>
  <c r="BFD54" i="3" s="1"/>
  <c r="BFE54" i="3" s="1"/>
  <c r="BFF54" i="3"/>
  <c r="BEG54" i="3"/>
  <c r="BEH54" i="3" s="1"/>
  <c r="BEI54" i="3" s="1"/>
  <c r="BEJ54" i="3" s="1"/>
  <c r="BEK54" i="3" s="1"/>
  <c r="BEL54" i="3" s="1"/>
  <c r="BEM54" i="3" s="1"/>
  <c r="BEN54" i="3" s="1"/>
  <c r="BEO54" i="3" s="1"/>
  <c r="BEP54" i="3"/>
  <c r="BDQ54" i="3"/>
  <c r="BDR54" i="3" s="1"/>
  <c r="BDS54" i="3" s="1"/>
  <c r="BDT54" i="3" s="1"/>
  <c r="BDU54" i="3" s="1"/>
  <c r="BDV54" i="3" s="1"/>
  <c r="BDW54" i="3" s="1"/>
  <c r="BDX54" i="3" s="1"/>
  <c r="BDY54" i="3" s="1"/>
  <c r="BDZ54" i="3"/>
  <c r="BDA54" i="3"/>
  <c r="BDB54" i="3" s="1"/>
  <c r="BDC54" i="3" s="1"/>
  <c r="BDD54" i="3" s="1"/>
  <c r="BDE54" i="3" s="1"/>
  <c r="BDF54" i="3" s="1"/>
  <c r="BDG54" i="3" s="1"/>
  <c r="BDH54" i="3" s="1"/>
  <c r="BDI54" i="3" s="1"/>
  <c r="BDJ54" i="3"/>
  <c r="BCK54" i="3"/>
  <c r="BCL54" i="3" s="1"/>
  <c r="BCM54" i="3" s="1"/>
  <c r="BCN54" i="3" s="1"/>
  <c r="BCO54" i="3" s="1"/>
  <c r="BCP54" i="3" s="1"/>
  <c r="BCQ54" i="3" s="1"/>
  <c r="BCR54" i="3" s="1"/>
  <c r="BCS54" i="3" s="1"/>
  <c r="BCT54" i="3"/>
  <c r="BBU54" i="3"/>
  <c r="BBV54" i="3" s="1"/>
  <c r="BBW54" i="3" s="1"/>
  <c r="BBX54" i="3" s="1"/>
  <c r="BBY54" i="3" s="1"/>
  <c r="BBZ54" i="3" s="1"/>
  <c r="BCA54" i="3" s="1"/>
  <c r="BCB54" i="3" s="1"/>
  <c r="BCC54" i="3" s="1"/>
  <c r="BCD54" i="3"/>
  <c r="BBE54" i="3"/>
  <c r="BBF54" i="3" s="1"/>
  <c r="BBG54" i="3" s="1"/>
  <c r="BBH54" i="3" s="1"/>
  <c r="BBI54" i="3" s="1"/>
  <c r="BBJ54" i="3" s="1"/>
  <c r="BBK54" i="3" s="1"/>
  <c r="BBL54" i="3" s="1"/>
  <c r="BBM54" i="3" s="1"/>
  <c r="BBN54" i="3"/>
  <c r="BAO54" i="3"/>
  <c r="BAP54" i="3" s="1"/>
  <c r="BAQ54" i="3" s="1"/>
  <c r="BAR54" i="3" s="1"/>
  <c r="BAS54" i="3" s="1"/>
  <c r="BAT54" i="3" s="1"/>
  <c r="BAU54" i="3" s="1"/>
  <c r="BAV54" i="3" s="1"/>
  <c r="BAW54" i="3" s="1"/>
  <c r="BAX54" i="3"/>
  <c r="AZY54" i="3"/>
  <c r="AZZ54" i="3" s="1"/>
  <c r="BAA54" i="3" s="1"/>
  <c r="BAB54" i="3" s="1"/>
  <c r="BAC54" i="3" s="1"/>
  <c r="BAD54" i="3" s="1"/>
  <c r="BAE54" i="3" s="1"/>
  <c r="BAF54" i="3" s="1"/>
  <c r="BAG54" i="3" s="1"/>
  <c r="BAH54" i="3"/>
  <c r="AZI54" i="3"/>
  <c r="AZJ54" i="3" s="1"/>
  <c r="AZK54" i="3" s="1"/>
  <c r="AZL54" i="3" s="1"/>
  <c r="AZM54" i="3" s="1"/>
  <c r="AZN54" i="3" s="1"/>
  <c r="AZO54" i="3" s="1"/>
  <c r="AZP54" i="3" s="1"/>
  <c r="AZQ54" i="3" s="1"/>
  <c r="AZR54" i="3"/>
  <c r="AYS54" i="3"/>
  <c r="AYT54" i="3" s="1"/>
  <c r="AYU54" i="3" s="1"/>
  <c r="AYV54" i="3" s="1"/>
  <c r="AYW54" i="3" s="1"/>
  <c r="AYX54" i="3" s="1"/>
  <c r="AYY54" i="3" s="1"/>
  <c r="AYZ54" i="3" s="1"/>
  <c r="AZA54" i="3" s="1"/>
  <c r="AZB54" i="3"/>
  <c r="AYC54" i="3"/>
  <c r="AYD54" i="3" s="1"/>
  <c r="AYE54" i="3" s="1"/>
  <c r="AYF54" i="3" s="1"/>
  <c r="AYG54" i="3" s="1"/>
  <c r="AYH54" i="3" s="1"/>
  <c r="AYI54" i="3" s="1"/>
  <c r="AYJ54" i="3" s="1"/>
  <c r="AYK54" i="3" s="1"/>
  <c r="AYL54" i="3"/>
  <c r="AXM54" i="3"/>
  <c r="AXN54" i="3" s="1"/>
  <c r="AXO54" i="3" s="1"/>
  <c r="AXP54" i="3" s="1"/>
  <c r="AXQ54" i="3" s="1"/>
  <c r="AXR54" i="3" s="1"/>
  <c r="AXS54" i="3" s="1"/>
  <c r="AXT54" i="3" s="1"/>
  <c r="AXU54" i="3" s="1"/>
  <c r="AXV54" i="3"/>
  <c r="AWW54" i="3"/>
  <c r="AWX54" i="3" s="1"/>
  <c r="AWY54" i="3" s="1"/>
  <c r="AWZ54" i="3" s="1"/>
  <c r="AXA54" i="3" s="1"/>
  <c r="AXB54" i="3" s="1"/>
  <c r="AXC54" i="3" s="1"/>
  <c r="AXD54" i="3" s="1"/>
  <c r="AXE54" i="3" s="1"/>
  <c r="AXF54" i="3"/>
  <c r="AWG54" i="3"/>
  <c r="AWH54" i="3" s="1"/>
  <c r="AWI54" i="3" s="1"/>
  <c r="AWJ54" i="3" s="1"/>
  <c r="AWK54" i="3" s="1"/>
  <c r="AWL54" i="3" s="1"/>
  <c r="AWM54" i="3" s="1"/>
  <c r="AWN54" i="3" s="1"/>
  <c r="AWO54" i="3" s="1"/>
  <c r="AWP54" i="3"/>
  <c r="AVQ54" i="3"/>
  <c r="AVR54" i="3" s="1"/>
  <c r="AVS54" i="3" s="1"/>
  <c r="AVT54" i="3" s="1"/>
  <c r="AVU54" i="3" s="1"/>
  <c r="AVV54" i="3" s="1"/>
  <c r="AVW54" i="3" s="1"/>
  <c r="AVX54" i="3" s="1"/>
  <c r="AVY54" i="3" s="1"/>
  <c r="AVZ54" i="3"/>
  <c r="AVA54" i="3"/>
  <c r="AVB54" i="3" s="1"/>
  <c r="AVC54" i="3" s="1"/>
  <c r="AVD54" i="3" s="1"/>
  <c r="AVE54" i="3" s="1"/>
  <c r="AVF54" i="3" s="1"/>
  <c r="AVG54" i="3" s="1"/>
  <c r="AVH54" i="3" s="1"/>
  <c r="AVI54" i="3" s="1"/>
  <c r="AVJ54" i="3"/>
  <c r="AUK54" i="3"/>
  <c r="AUL54" i="3" s="1"/>
  <c r="AUM54" i="3" s="1"/>
  <c r="AUN54" i="3" s="1"/>
  <c r="AUO54" i="3" s="1"/>
  <c r="AUP54" i="3" s="1"/>
  <c r="AUQ54" i="3" s="1"/>
  <c r="AUR54" i="3" s="1"/>
  <c r="AUS54" i="3" s="1"/>
  <c r="AUT54" i="3"/>
  <c r="ATU54" i="3"/>
  <c r="ATV54" i="3" s="1"/>
  <c r="ATW54" i="3" s="1"/>
  <c r="ATX54" i="3" s="1"/>
  <c r="ATY54" i="3" s="1"/>
  <c r="ATZ54" i="3" s="1"/>
  <c r="AUA54" i="3" s="1"/>
  <c r="AUB54" i="3" s="1"/>
  <c r="AUC54" i="3" s="1"/>
  <c r="AUD54" i="3"/>
  <c r="ATE54" i="3"/>
  <c r="ATF54" i="3" s="1"/>
  <c r="ATG54" i="3" s="1"/>
  <c r="ATH54" i="3" s="1"/>
  <c r="ATI54" i="3" s="1"/>
  <c r="ATJ54" i="3" s="1"/>
  <c r="ATK54" i="3" s="1"/>
  <c r="ATL54" i="3" s="1"/>
  <c r="ATM54" i="3" s="1"/>
  <c r="ATN54" i="3"/>
  <c r="ASO54" i="3"/>
  <c r="ASP54" i="3" s="1"/>
  <c r="ASQ54" i="3" s="1"/>
  <c r="ASR54" i="3" s="1"/>
  <c r="ASS54" i="3" s="1"/>
  <c r="AST54" i="3" s="1"/>
  <c r="ASU54" i="3" s="1"/>
  <c r="ASV54" i="3" s="1"/>
  <c r="ASW54" i="3" s="1"/>
  <c r="ASX54" i="3"/>
  <c r="ARY54" i="3"/>
  <c r="ARZ54" i="3" s="1"/>
  <c r="ASA54" i="3" s="1"/>
  <c r="ASB54" i="3" s="1"/>
  <c r="ASC54" i="3" s="1"/>
  <c r="ASD54" i="3" s="1"/>
  <c r="ASE54" i="3" s="1"/>
  <c r="ASF54" i="3" s="1"/>
  <c r="ASG54" i="3" s="1"/>
  <c r="ASH54" i="3"/>
  <c r="ARI54" i="3"/>
  <c r="ARJ54" i="3" s="1"/>
  <c r="ARK54" i="3" s="1"/>
  <c r="ARL54" i="3" s="1"/>
  <c r="ARM54" i="3" s="1"/>
  <c r="ARN54" i="3" s="1"/>
  <c r="ARO54" i="3" s="1"/>
  <c r="ARP54" i="3" s="1"/>
  <c r="ARQ54" i="3" s="1"/>
  <c r="ARR54" i="3"/>
  <c r="AQS54" i="3"/>
  <c r="AQT54" i="3" s="1"/>
  <c r="AQU54" i="3" s="1"/>
  <c r="AQV54" i="3" s="1"/>
  <c r="AQW54" i="3" s="1"/>
  <c r="AQX54" i="3" s="1"/>
  <c r="AQY54" i="3" s="1"/>
  <c r="AQZ54" i="3" s="1"/>
  <c r="ARA54" i="3" s="1"/>
  <c r="ARB54" i="3"/>
  <c r="AQC54" i="3"/>
  <c r="AQD54" i="3" s="1"/>
  <c r="AQE54" i="3" s="1"/>
  <c r="AQF54" i="3" s="1"/>
  <c r="AQG54" i="3" s="1"/>
  <c r="AQH54" i="3" s="1"/>
  <c r="AQI54" i="3" s="1"/>
  <c r="AQJ54" i="3" s="1"/>
  <c r="AQK54" i="3" s="1"/>
  <c r="AQL54" i="3"/>
  <c r="APM54" i="3"/>
  <c r="APN54" i="3" s="1"/>
  <c r="APO54" i="3" s="1"/>
  <c r="APP54" i="3" s="1"/>
  <c r="APQ54" i="3" s="1"/>
  <c r="APR54" i="3" s="1"/>
  <c r="APS54" i="3" s="1"/>
  <c r="APT54" i="3" s="1"/>
  <c r="APU54" i="3" s="1"/>
  <c r="APV54" i="3"/>
  <c r="AOW54" i="3"/>
  <c r="AOX54" i="3" s="1"/>
  <c r="AOY54" i="3" s="1"/>
  <c r="AOZ54" i="3" s="1"/>
  <c r="APA54" i="3" s="1"/>
  <c r="APB54" i="3" s="1"/>
  <c r="APC54" i="3" s="1"/>
  <c r="APD54" i="3" s="1"/>
  <c r="APE54" i="3" s="1"/>
  <c r="APF54" i="3"/>
  <c r="AOG54" i="3"/>
  <c r="AOH54" i="3" s="1"/>
  <c r="AOI54" i="3" s="1"/>
  <c r="AOJ54" i="3" s="1"/>
  <c r="AOK54" i="3" s="1"/>
  <c r="AOL54" i="3" s="1"/>
  <c r="AOM54" i="3" s="1"/>
  <c r="AON54" i="3" s="1"/>
  <c r="AOO54" i="3" s="1"/>
  <c r="AOP54" i="3"/>
  <c r="ANQ54" i="3"/>
  <c r="ANR54" i="3" s="1"/>
  <c r="ANS54" i="3" s="1"/>
  <c r="ANT54" i="3" s="1"/>
  <c r="ANU54" i="3" s="1"/>
  <c r="ANV54" i="3" s="1"/>
  <c r="ANW54" i="3" s="1"/>
  <c r="ANX54" i="3" s="1"/>
  <c r="ANY54" i="3" s="1"/>
  <c r="ANZ54" i="3"/>
  <c r="ANA54" i="3"/>
  <c r="ANB54" i="3" s="1"/>
  <c r="ANC54" i="3" s="1"/>
  <c r="AND54" i="3" s="1"/>
  <c r="ANE54" i="3" s="1"/>
  <c r="ANF54" i="3" s="1"/>
  <c r="ANG54" i="3" s="1"/>
  <c r="ANH54" i="3" s="1"/>
  <c r="ANI54" i="3" s="1"/>
  <c r="ANJ54" i="3"/>
  <c r="AMK54" i="3"/>
  <c r="AML54" i="3" s="1"/>
  <c r="AMM54" i="3" s="1"/>
  <c r="AMN54" i="3" s="1"/>
  <c r="AMO54" i="3" s="1"/>
  <c r="AMP54" i="3" s="1"/>
  <c r="AMQ54" i="3" s="1"/>
  <c r="AMR54" i="3" s="1"/>
  <c r="AMS54" i="3" s="1"/>
  <c r="AMT54" i="3"/>
  <c r="ALU54" i="3"/>
  <c r="ALV54" i="3" s="1"/>
  <c r="ALW54" i="3" s="1"/>
  <c r="ALX54" i="3" s="1"/>
  <c r="ALY54" i="3" s="1"/>
  <c r="ALZ54" i="3" s="1"/>
  <c r="AMA54" i="3" s="1"/>
  <c r="AMB54" i="3" s="1"/>
  <c r="AMC54" i="3" s="1"/>
  <c r="AMD54" i="3"/>
  <c r="ALE54" i="3"/>
  <c r="ALF54" i="3" s="1"/>
  <c r="ALG54" i="3" s="1"/>
  <c r="ALH54" i="3" s="1"/>
  <c r="ALI54" i="3" s="1"/>
  <c r="ALJ54" i="3" s="1"/>
  <c r="ALK54" i="3" s="1"/>
  <c r="ALL54" i="3" s="1"/>
  <c r="ALM54" i="3" s="1"/>
  <c r="ALN54" i="3"/>
  <c r="AKO54" i="3"/>
  <c r="AKP54" i="3" s="1"/>
  <c r="AKQ54" i="3" s="1"/>
  <c r="AKR54" i="3" s="1"/>
  <c r="AKS54" i="3" s="1"/>
  <c r="AKT54" i="3" s="1"/>
  <c r="AKU54" i="3" s="1"/>
  <c r="AKV54" i="3" s="1"/>
  <c r="AKW54" i="3" s="1"/>
  <c r="AKX54" i="3"/>
  <c r="AJY54" i="3"/>
  <c r="AJZ54" i="3" s="1"/>
  <c r="AKA54" i="3" s="1"/>
  <c r="AKB54" i="3" s="1"/>
  <c r="AKC54" i="3" s="1"/>
  <c r="AKD54" i="3" s="1"/>
  <c r="AKE54" i="3" s="1"/>
  <c r="AKF54" i="3" s="1"/>
  <c r="AKG54" i="3" s="1"/>
  <c r="AKH54" i="3"/>
  <c r="AJI54" i="3"/>
  <c r="AJJ54" i="3" s="1"/>
  <c r="AJK54" i="3" s="1"/>
  <c r="AJL54" i="3" s="1"/>
  <c r="AJM54" i="3" s="1"/>
  <c r="AJN54" i="3" s="1"/>
  <c r="AJO54" i="3" s="1"/>
  <c r="AJP54" i="3" s="1"/>
  <c r="AJQ54" i="3" s="1"/>
  <c r="AJR54" i="3"/>
  <c r="AIS54" i="3"/>
  <c r="AIT54" i="3" s="1"/>
  <c r="AIU54" i="3" s="1"/>
  <c r="AIV54" i="3" s="1"/>
  <c r="AIW54" i="3" s="1"/>
  <c r="AIX54" i="3" s="1"/>
  <c r="AIY54" i="3" s="1"/>
  <c r="AIZ54" i="3" s="1"/>
  <c r="AJA54" i="3" s="1"/>
  <c r="AJB54" i="3"/>
  <c r="AIC54" i="3"/>
  <c r="AID54" i="3" s="1"/>
  <c r="AIE54" i="3" s="1"/>
  <c r="AIF54" i="3" s="1"/>
  <c r="AIG54" i="3" s="1"/>
  <c r="AIH54" i="3" s="1"/>
  <c r="AII54" i="3" s="1"/>
  <c r="AIJ54" i="3" s="1"/>
  <c r="AIK54" i="3" s="1"/>
  <c r="AIL54" i="3"/>
  <c r="AHM54" i="3"/>
  <c r="AHN54" i="3" s="1"/>
  <c r="AHO54" i="3" s="1"/>
  <c r="AHP54" i="3" s="1"/>
  <c r="AHQ54" i="3" s="1"/>
  <c r="AHR54" i="3" s="1"/>
  <c r="AHS54" i="3" s="1"/>
  <c r="AHT54" i="3" s="1"/>
  <c r="AHU54" i="3" s="1"/>
  <c r="AHV54" i="3"/>
  <c r="AGW54" i="3"/>
  <c r="AGX54" i="3" s="1"/>
  <c r="AGY54" i="3" s="1"/>
  <c r="AGZ54" i="3" s="1"/>
  <c r="AHA54" i="3" s="1"/>
  <c r="AHB54" i="3" s="1"/>
  <c r="AHC54" i="3" s="1"/>
  <c r="AHD54" i="3" s="1"/>
  <c r="AHE54" i="3" s="1"/>
  <c r="AHF54" i="3"/>
  <c r="AGG54" i="3"/>
  <c r="AGH54" i="3" s="1"/>
  <c r="AGI54" i="3" s="1"/>
  <c r="AGJ54" i="3" s="1"/>
  <c r="AGK54" i="3" s="1"/>
  <c r="AGL54" i="3" s="1"/>
  <c r="AGM54" i="3" s="1"/>
  <c r="AGN54" i="3" s="1"/>
  <c r="AGO54" i="3" s="1"/>
  <c r="AGP54" i="3"/>
  <c r="F57" i="3"/>
  <c r="G54" i="3"/>
  <c r="F50" i="3"/>
  <c r="G50" i="3" s="1"/>
  <c r="H50" i="3" s="1"/>
  <c r="I50" i="3" s="1"/>
  <c r="J50" i="3" s="1"/>
  <c r="K50" i="3" s="1"/>
  <c r="L50" i="3" s="1"/>
  <c r="M50" i="3" s="1"/>
  <c r="N50" i="3" s="1"/>
  <c r="O50" i="3" s="1"/>
  <c r="P50" i="3"/>
  <c r="F49" i="3"/>
  <c r="G49" i="3" s="1"/>
  <c r="H49" i="3" s="1"/>
  <c r="I49" i="3" s="1"/>
  <c r="J49" i="3" s="1"/>
  <c r="K49" i="3" s="1"/>
  <c r="L49" i="3" s="1"/>
  <c r="M49" i="3" s="1"/>
  <c r="N49" i="3" s="1"/>
  <c r="O49" i="3" s="1"/>
  <c r="P49" i="3"/>
  <c r="F48" i="3"/>
  <c r="G48" i="3" s="1"/>
  <c r="H48" i="3" s="1"/>
  <c r="I48" i="3" s="1"/>
  <c r="J48" i="3" s="1"/>
  <c r="K48" i="3" s="1"/>
  <c r="L48" i="3" s="1"/>
  <c r="M48" i="3" s="1"/>
  <c r="N48" i="3" s="1"/>
  <c r="O48" i="3" s="1"/>
  <c r="P48" i="3"/>
  <c r="F47" i="3"/>
  <c r="G47" i="3" s="1"/>
  <c r="H47" i="3" s="1"/>
  <c r="I47" i="3" s="1"/>
  <c r="J47" i="3" s="1"/>
  <c r="K47" i="3" s="1"/>
  <c r="L47" i="3" s="1"/>
  <c r="M47" i="3" s="1"/>
  <c r="N47" i="3" s="1"/>
  <c r="O47" i="3" s="1"/>
  <c r="P47" i="3"/>
  <c r="F46" i="3"/>
  <c r="G46" i="3" s="1"/>
  <c r="H46" i="3" s="1"/>
  <c r="I46" i="3" s="1"/>
  <c r="J46" i="3" s="1"/>
  <c r="K46" i="3" s="1"/>
  <c r="L46" i="3" s="1"/>
  <c r="M46" i="3" s="1"/>
  <c r="N46" i="3" s="1"/>
  <c r="O46" i="3" s="1"/>
  <c r="P46" i="3"/>
  <c r="F45" i="3"/>
  <c r="G45" i="3" s="1"/>
  <c r="H45" i="3" s="1"/>
  <c r="I45" i="3" s="1"/>
  <c r="J45" i="3" s="1"/>
  <c r="K45" i="3" s="1"/>
  <c r="L45" i="3" s="1"/>
  <c r="M45" i="3" s="1"/>
  <c r="N45" i="3" s="1"/>
  <c r="O45" i="3" s="1"/>
  <c r="P45" i="3"/>
  <c r="F44" i="3"/>
  <c r="G44" i="3" s="1"/>
  <c r="H44" i="3" s="1"/>
  <c r="I44" i="3" s="1"/>
  <c r="J44" i="3" s="1"/>
  <c r="K44" i="3" s="1"/>
  <c r="L44" i="3" s="1"/>
  <c r="M44" i="3" s="1"/>
  <c r="N44" i="3" s="1"/>
  <c r="O44" i="3" s="1"/>
  <c r="P44" i="3"/>
  <c r="F43" i="3"/>
  <c r="G43" i="3" s="1"/>
  <c r="H43" i="3" s="1"/>
  <c r="I43" i="3" s="1"/>
  <c r="J43" i="3" s="1"/>
  <c r="K43" i="3" s="1"/>
  <c r="L43" i="3" s="1"/>
  <c r="M43" i="3" s="1"/>
  <c r="N43" i="3" s="1"/>
  <c r="O43" i="3" s="1"/>
  <c r="P43" i="3"/>
  <c r="F28" i="3"/>
  <c r="G28" i="3" s="1"/>
  <c r="H28" i="3" s="1"/>
  <c r="I28" i="3" s="1"/>
  <c r="J28" i="3" s="1"/>
  <c r="K28" i="3" s="1"/>
  <c r="L28" i="3" s="1"/>
  <c r="M28" i="3" s="1"/>
  <c r="N28" i="3" s="1"/>
  <c r="O28" i="3" s="1"/>
  <c r="P28" i="3"/>
  <c r="F27" i="3"/>
  <c r="G27" i="3" s="1"/>
  <c r="H27" i="3" s="1"/>
  <c r="I27" i="3" s="1"/>
  <c r="J27" i="3" s="1"/>
  <c r="K27" i="3" s="1"/>
  <c r="L27" i="3" s="1"/>
  <c r="M27" i="3" s="1"/>
  <c r="N27" i="3" s="1"/>
  <c r="O27" i="3" s="1"/>
  <c r="P27" i="3"/>
  <c r="F26" i="3"/>
  <c r="G26" i="3" s="1"/>
  <c r="H26" i="3" s="1"/>
  <c r="I26" i="3" s="1"/>
  <c r="J26" i="3" s="1"/>
  <c r="K26" i="3" s="1"/>
  <c r="L26" i="3" s="1"/>
  <c r="M26" i="3" s="1"/>
  <c r="N26" i="3" s="1"/>
  <c r="O26" i="3" s="1"/>
  <c r="P26" i="3"/>
  <c r="F25" i="3"/>
  <c r="G25" i="3" s="1"/>
  <c r="H25" i="3" s="1"/>
  <c r="I25" i="3" s="1"/>
  <c r="J25" i="3" s="1"/>
  <c r="K25" i="3" s="1"/>
  <c r="L25" i="3" s="1"/>
  <c r="M25" i="3" s="1"/>
  <c r="N25" i="3" s="1"/>
  <c r="O25" i="3" s="1"/>
  <c r="P25" i="3"/>
  <c r="F24" i="3"/>
  <c r="G24" i="3" s="1"/>
  <c r="H24" i="3" s="1"/>
  <c r="I24" i="3" s="1"/>
  <c r="J24" i="3" s="1"/>
  <c r="K24" i="3" s="1"/>
  <c r="L24" i="3" s="1"/>
  <c r="M24" i="3" s="1"/>
  <c r="N24" i="3" s="1"/>
  <c r="O24" i="3" s="1"/>
  <c r="P24" i="3"/>
  <c r="F23" i="3"/>
  <c r="G23" i="3" s="1"/>
  <c r="H23" i="3" s="1"/>
  <c r="I23" i="3" s="1"/>
  <c r="J23" i="3" s="1"/>
  <c r="K23" i="3" s="1"/>
  <c r="L23" i="3" s="1"/>
  <c r="M23" i="3" s="1"/>
  <c r="N23" i="3" s="1"/>
  <c r="O23" i="3" s="1"/>
  <c r="P23" i="3"/>
  <c r="F22" i="3"/>
  <c r="F19" i="3"/>
  <c r="G19" i="3" s="1"/>
  <c r="H19" i="3" s="1"/>
  <c r="I19" i="3" s="1"/>
  <c r="J19" i="3" s="1"/>
  <c r="K19" i="3" s="1"/>
  <c r="L19" i="3" s="1"/>
  <c r="M19" i="3" s="1"/>
  <c r="N19" i="3" s="1"/>
  <c r="O19" i="3" s="1"/>
  <c r="P19" i="3"/>
  <c r="F18" i="3"/>
  <c r="G18" i="3" s="1"/>
  <c r="H18" i="3" s="1"/>
  <c r="I18" i="3" s="1"/>
  <c r="J18" i="3" s="1"/>
  <c r="K18" i="3" s="1"/>
  <c r="L18" i="3" s="1"/>
  <c r="M18" i="3" s="1"/>
  <c r="N18" i="3" s="1"/>
  <c r="O18" i="3" s="1"/>
  <c r="P18" i="3"/>
  <c r="F17" i="3"/>
  <c r="G17" i="3" s="1"/>
  <c r="H17" i="3" s="1"/>
  <c r="I17" i="3" s="1"/>
  <c r="J17" i="3" s="1"/>
  <c r="K17" i="3" s="1"/>
  <c r="L17" i="3" s="1"/>
  <c r="M17" i="3" s="1"/>
  <c r="N17" i="3" s="1"/>
  <c r="O17" i="3" s="1"/>
  <c r="P17" i="3"/>
  <c r="F16" i="3"/>
  <c r="G16" i="3" s="1"/>
  <c r="H16" i="3" s="1"/>
  <c r="I16" i="3" s="1"/>
  <c r="J16" i="3" s="1"/>
  <c r="K16" i="3" s="1"/>
  <c r="L16" i="3" s="1"/>
  <c r="M16" i="3" s="1"/>
  <c r="N16" i="3" s="1"/>
  <c r="O16" i="3" s="1"/>
  <c r="P16" i="3"/>
  <c r="F15" i="3"/>
  <c r="G15" i="3" s="1"/>
  <c r="H15" i="3" s="1"/>
  <c r="I15" i="3" s="1"/>
  <c r="J15" i="3" s="1"/>
  <c r="K15" i="3" s="1"/>
  <c r="L15" i="3" s="1"/>
  <c r="M15" i="3" s="1"/>
  <c r="N15" i="3" s="1"/>
  <c r="O15" i="3" s="1"/>
  <c r="P15" i="3"/>
  <c r="D10" i="3"/>
  <c r="F7" i="3"/>
  <c r="F5" i="3"/>
  <c r="G4" i="3"/>
  <c r="F28" i="4"/>
  <c r="F27" i="4"/>
  <c r="F23" i="4"/>
  <c r="F22" i="4"/>
  <c r="F21" i="4"/>
  <c r="H30" i="4" l="1"/>
  <c r="H44" i="4" s="1"/>
  <c r="H46" i="4" s="1"/>
  <c r="H48" i="4" s="1"/>
  <c r="G7" i="3"/>
  <c r="G5" i="3"/>
  <c r="H4" i="3"/>
  <c r="D11" i="3"/>
  <c r="G22" i="3"/>
  <c r="G57" i="3"/>
  <c r="H54" i="3"/>
  <c r="H57" i="3" l="1"/>
  <c r="I54" i="3"/>
  <c r="H22" i="3"/>
  <c r="D14" i="3"/>
  <c r="E8" i="3"/>
  <c r="H7" i="3"/>
  <c r="H5" i="3"/>
  <c r="I4" i="3"/>
  <c r="I7" i="3" l="1"/>
  <c r="I5" i="3"/>
  <c r="J4" i="3"/>
  <c r="E10" i="3"/>
  <c r="D20" i="3"/>
  <c r="I22" i="3"/>
  <c r="I57" i="3"/>
  <c r="J54" i="3"/>
  <c r="J57" i="3" l="1"/>
  <c r="K54" i="3"/>
  <c r="J22" i="3"/>
  <c r="D42" i="3"/>
  <c r="E11" i="3"/>
  <c r="J7" i="3"/>
  <c r="J5" i="3"/>
  <c r="K4" i="3"/>
  <c r="K7" i="3" l="1"/>
  <c r="K5" i="3"/>
  <c r="L4" i="3"/>
  <c r="E14" i="3"/>
  <c r="F8" i="3"/>
  <c r="D51" i="3"/>
  <c r="K22" i="3"/>
  <c r="K57" i="3"/>
  <c r="L54" i="3"/>
  <c r="L57" i="3" l="1"/>
  <c r="M54" i="3"/>
  <c r="L22" i="3"/>
  <c r="D60" i="3"/>
  <c r="F10" i="3"/>
  <c r="E20" i="3"/>
  <c r="L7" i="3"/>
  <c r="L5" i="3"/>
  <c r="M4" i="3"/>
  <c r="M7" i="3" l="1"/>
  <c r="M5" i="3"/>
  <c r="N4" i="3"/>
  <c r="E42" i="3"/>
  <c r="F11" i="3"/>
  <c r="M22" i="3"/>
  <c r="M57" i="3"/>
  <c r="N54" i="3"/>
  <c r="N57" i="3" l="1"/>
  <c r="O54" i="3"/>
  <c r="O57" i="3" s="1"/>
  <c r="P54" i="3"/>
  <c r="P57" i="3" s="1"/>
  <c r="N22" i="3"/>
  <c r="F14" i="3"/>
  <c r="G8" i="3"/>
  <c r="E51" i="3"/>
  <c r="N7" i="3"/>
  <c r="N5" i="3"/>
  <c r="O4" i="3"/>
  <c r="P4" i="3" s="1"/>
  <c r="O7" i="3" l="1"/>
  <c r="P7" i="3" s="1"/>
  <c r="O5" i="3"/>
  <c r="E60" i="3"/>
  <c r="G10" i="3"/>
  <c r="F20" i="3"/>
  <c r="O22" i="3"/>
  <c r="P22" i="3" l="1"/>
  <c r="F42" i="3"/>
  <c r="G11" i="3"/>
  <c r="G14" i="3" l="1"/>
  <c r="H8" i="3"/>
  <c r="F51" i="3"/>
  <c r="F60" i="3" l="1"/>
  <c r="H10" i="3"/>
  <c r="G20" i="3"/>
  <c r="G42" i="3" l="1"/>
  <c r="H11" i="3"/>
  <c r="H14" i="3" l="1"/>
  <c r="I8" i="3"/>
  <c r="G51" i="3"/>
  <c r="G60" i="3" l="1"/>
  <c r="I10" i="3"/>
  <c r="H20" i="3"/>
  <c r="H42" i="3" l="1"/>
  <c r="I11" i="3"/>
  <c r="I14" i="3" l="1"/>
  <c r="J8" i="3"/>
  <c r="H51" i="3"/>
  <c r="H60" i="3" l="1"/>
  <c r="J10" i="3"/>
  <c r="I20" i="3"/>
  <c r="I42" i="3" l="1"/>
  <c r="J11" i="3"/>
  <c r="J14" i="3" l="1"/>
  <c r="K8" i="3"/>
  <c r="I51" i="3"/>
  <c r="I60" i="3" l="1"/>
  <c r="K10" i="3"/>
  <c r="J20" i="3"/>
  <c r="J42" i="3" l="1"/>
  <c r="K11" i="3"/>
  <c r="K14" i="3" l="1"/>
  <c r="L8" i="3"/>
  <c r="J51" i="3"/>
  <c r="J60" i="3" l="1"/>
  <c r="L10" i="3"/>
  <c r="K20" i="3"/>
  <c r="K42" i="3" l="1"/>
  <c r="L11" i="3"/>
  <c r="L14" i="3" l="1"/>
  <c r="M8" i="3"/>
  <c r="K51" i="3"/>
  <c r="K60" i="3" l="1"/>
  <c r="M10" i="3"/>
  <c r="L20" i="3"/>
  <c r="L42" i="3" l="1"/>
  <c r="M11" i="3"/>
  <c r="M14" i="3" l="1"/>
  <c r="N8" i="3"/>
  <c r="L51" i="3"/>
  <c r="L60" i="3" l="1"/>
  <c r="N10" i="3"/>
  <c r="M20" i="3"/>
  <c r="M42" i="3" l="1"/>
  <c r="N11" i="3"/>
  <c r="N14" i="3" l="1"/>
  <c r="O8" i="3"/>
  <c r="M51" i="3"/>
  <c r="M60" i="3" l="1"/>
  <c r="O10" i="3"/>
  <c r="P8" i="3"/>
  <c r="N20" i="3"/>
  <c r="N42" i="3" l="1"/>
  <c r="P10" i="3"/>
  <c r="O11" i="3"/>
  <c r="O14" i="3" l="1"/>
  <c r="P11" i="3"/>
  <c r="N51" i="3"/>
  <c r="N60" i="3" l="1"/>
  <c r="O20" i="3"/>
  <c r="P14" i="3"/>
  <c r="O42" i="3" l="1"/>
  <c r="P20" i="3"/>
  <c r="Q21" i="3" l="1"/>
  <c r="O51" i="3"/>
  <c r="P42" i="3"/>
  <c r="P51" i="3" l="1"/>
  <c r="P60" i="3" s="1"/>
  <c r="O60" i="3"/>
</calcChain>
</file>

<file path=xl/sharedStrings.xml><?xml version="1.0" encoding="utf-8"?>
<sst xmlns="http://schemas.openxmlformats.org/spreadsheetml/2006/main" count="4583" uniqueCount="876">
  <si>
    <t xml:space="preserve">Rockwell Self Storage </t>
  </si>
  <si>
    <t>Income Statement</t>
  </si>
  <si>
    <t>For the Nine Months Ending September 30, 2022</t>
  </si>
  <si>
    <t/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</si>
  <si>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</si>
  <si>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</si>
  <si>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</si>
  <si>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</si>
  <si>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</si>
  <si>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</si>
  <si>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</si>
  <si>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</si>
  <si>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</si>
  <si>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</si>
  <si>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</si>
  <si>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</si>
  <si>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 To Date</t>
  </si>
  <si>
    <t>Revenues</t>
  </si>
  <si>
    <t>Rental Income</t>
  </si>
  <si>
    <t>Fee Income</t>
  </si>
  <si>
    <t>Merchandise Income</t>
  </si>
  <si>
    <t>Protection Plan Income</t>
  </si>
  <si>
    <t>Total Revenues</t>
  </si>
  <si>
    <t>Expenses</t>
  </si>
  <si>
    <t>Staffing Costs</t>
  </si>
  <si>
    <t>Advertising &amp; Marketing</t>
  </si>
  <si>
    <t>Advertising/Sparefoot</t>
  </si>
  <si>
    <t>Advertising/Web</t>
  </si>
  <si>
    <t>Bank Fees</t>
  </si>
  <si>
    <t>Collection Manager</t>
  </si>
  <si>
    <t>Computer Services</t>
  </si>
  <si>
    <t>Credit Card Fees</t>
  </si>
  <si>
    <t>Dues &amp; Subscriptions</t>
  </si>
  <si>
    <t>Insurance - Property</t>
  </si>
  <si>
    <t>Insurance - Truck</t>
  </si>
  <si>
    <t>Landscaping Services</t>
  </si>
  <si>
    <t>Legal Expense</t>
  </si>
  <si>
    <t>Licenses/Fees/Permits</t>
  </si>
  <si>
    <t>Management Fees</t>
  </si>
  <si>
    <t>Merchandise Purchases</t>
  </si>
  <si>
    <t>Monitoring Services</t>
  </si>
  <si>
    <t>Office Expense</t>
  </si>
  <si>
    <t>Postage</t>
  </si>
  <si>
    <t>Protection Plan Expense</t>
  </si>
  <si>
    <t>Repairs &amp; Maint.</t>
  </si>
  <si>
    <t>Repairs &amp; Maint - Services</t>
  </si>
  <si>
    <t>Repairs &amp; Maint. - Truck</t>
  </si>
  <si>
    <t>Sales Tax Expense</t>
  </si>
  <si>
    <t>Supplies - Facility</t>
  </si>
  <si>
    <t>Telephone</t>
  </si>
  <si>
    <t>Travel</t>
  </si>
  <si>
    <t>Utilities - Electric</t>
  </si>
  <si>
    <t>Total Operating Exp</t>
  </si>
  <si>
    <t>Repairs &amp; Maint. - Special</t>
  </si>
  <si>
    <t>Lease Expense</t>
  </si>
  <si>
    <t>Net Income</t>
  </si>
  <si>
    <t>Detail Trial Balance</t>
  </si>
  <si>
    <t>For the Period From Oct 1, 2021 to Sep 30, 2022</t>
  </si>
  <si>
    <t xml:space="preserve">Filter Criteria includes: Report order is by ID. Report is printed with Hide Period Subtotals on Multi-Period Report and in Detail Format. </t>
  </si>
  <si>
    <t>Account ID</t>
  </si>
  <si>
    <t>Account Description</t>
  </si>
  <si>
    <t>Date</t>
  </si>
  <si>
    <t>Reference</t>
  </si>
  <si>
    <t>Trans Description</t>
  </si>
  <si>
    <t>Trans Amount</t>
  </si>
  <si>
    <t>Balance</t>
  </si>
  <si>
    <t>1100</t>
  </si>
  <si>
    <t>Operating - Banc of Cal</t>
  </si>
  <si>
    <t>Beginning Balance</t>
  </si>
  <si>
    <t>15062</t>
  </si>
  <si>
    <t>Ben Wubben</t>
  </si>
  <si>
    <t>SPACH80</t>
  </si>
  <si>
    <t>TNT Self Storage Management</t>
  </si>
  <si>
    <t>SPACH83</t>
  </si>
  <si>
    <t>Total Storage Solutions</t>
  </si>
  <si>
    <t>SPACH84</t>
  </si>
  <si>
    <t>3333 South Tract, LLC</t>
  </si>
  <si>
    <t>SPACH82</t>
  </si>
  <si>
    <t>Total Storage Management</t>
  </si>
  <si>
    <t>15066</t>
  </si>
  <si>
    <t>Juan Ortega</t>
  </si>
  <si>
    <t>SPACH85</t>
  </si>
  <si>
    <t>TNT Self Storage Management, I</t>
  </si>
  <si>
    <t>SPACH86</t>
  </si>
  <si>
    <t>G5 Search Marketing, Inc.</t>
  </si>
  <si>
    <t>SPACH87</t>
  </si>
  <si>
    <t>15067</t>
  </si>
  <si>
    <t>Comcast</t>
  </si>
  <si>
    <t>SPACH89</t>
  </si>
  <si>
    <t>SPACH88</t>
  </si>
  <si>
    <t>SPACH93</t>
  </si>
  <si>
    <t>SPACH96</t>
  </si>
  <si>
    <t>15069</t>
  </si>
  <si>
    <t>15070</t>
  </si>
  <si>
    <t>Ryan Corbett</t>
  </si>
  <si>
    <t>Service Charge</t>
  </si>
  <si>
    <t>Deposit - Petty Cash</t>
  </si>
  <si>
    <t>Rocky Mountain Energy Payment</t>
  </si>
  <si>
    <t>SLC Utility Payment</t>
  </si>
  <si>
    <t>October Cash Receipts</t>
  </si>
  <si>
    <t>Dominion Energy Payment</t>
  </si>
  <si>
    <t>C/C Fees</t>
  </si>
  <si>
    <t>SPACH90</t>
  </si>
  <si>
    <t>SPACH91</t>
  </si>
  <si>
    <t>SPACH92</t>
  </si>
  <si>
    <t>SPACH94</t>
  </si>
  <si>
    <t>15068</t>
  </si>
  <si>
    <t>SPACH95</t>
  </si>
  <si>
    <t>15071</t>
  </si>
  <si>
    <t>Band Fire Protection Systems</t>
  </si>
  <si>
    <t>15072</t>
  </si>
  <si>
    <t>TK Elevator Corporation</t>
  </si>
  <si>
    <t>15073</t>
  </si>
  <si>
    <t>11051</t>
  </si>
  <si>
    <t>11052</t>
  </si>
  <si>
    <t>11053</t>
  </si>
  <si>
    <t>11054</t>
  </si>
  <si>
    <t>11055</t>
  </si>
  <si>
    <t>11056</t>
  </si>
  <si>
    <t>United Fire, Inc.</t>
  </si>
  <si>
    <t>15075</t>
  </si>
  <si>
    <t>Choice Concepts, Inc</t>
  </si>
  <si>
    <t>15076</t>
  </si>
  <si>
    <t>15077</t>
  </si>
  <si>
    <t>SLC Utilities</t>
  </si>
  <si>
    <t>Rocky Mountain Payment</t>
  </si>
  <si>
    <t>Mt Olympus Payment</t>
  </si>
  <si>
    <t>November Cash Receipts</t>
  </si>
  <si>
    <t>C/C Variance</t>
  </si>
  <si>
    <t>11057</t>
  </si>
  <si>
    <t>11058</t>
  </si>
  <si>
    <t>11059</t>
  </si>
  <si>
    <t>11060</t>
  </si>
  <si>
    <t>11061</t>
  </si>
  <si>
    <t>15074</t>
  </si>
  <si>
    <t>ACH1</t>
  </si>
  <si>
    <t>11062</t>
  </si>
  <si>
    <t>11063</t>
  </si>
  <si>
    <t>11064</t>
  </si>
  <si>
    <t>11065</t>
  </si>
  <si>
    <t>11066</t>
  </si>
  <si>
    <t>Action Lawn and Yard</t>
  </si>
  <si>
    <t>11067</t>
  </si>
  <si>
    <t>11068</t>
  </si>
  <si>
    <t>11069</t>
  </si>
  <si>
    <t>Rocky Mountain Power Payment</t>
  </si>
  <si>
    <t>December Cash Receipts</t>
  </si>
  <si>
    <t>Change</t>
  </si>
  <si>
    <t>Fiscal Year End Balance</t>
  </si>
  <si>
    <t>11070</t>
  </si>
  <si>
    <t>11071</t>
  </si>
  <si>
    <t>11072</t>
  </si>
  <si>
    <t>11073</t>
  </si>
  <si>
    <t>ACH2</t>
  </si>
  <si>
    <t>11074</t>
  </si>
  <si>
    <t>11075</t>
  </si>
  <si>
    <t>11076</t>
  </si>
  <si>
    <t>Tanna Co</t>
  </si>
  <si>
    <t>11077</t>
  </si>
  <si>
    <t>11078</t>
  </si>
  <si>
    <t>11079</t>
  </si>
  <si>
    <t>LifeStation</t>
  </si>
  <si>
    <t>11080</t>
  </si>
  <si>
    <t>Minor, Ltd</t>
  </si>
  <si>
    <t>11081</t>
  </si>
  <si>
    <t>11082</t>
  </si>
  <si>
    <t>11083</t>
  </si>
  <si>
    <t>Chateau Products, Inc.</t>
  </si>
  <si>
    <t>11084</t>
  </si>
  <si>
    <t>11085</t>
  </si>
  <si>
    <t>11086</t>
  </si>
  <si>
    <t>11087</t>
  </si>
  <si>
    <t>January Cash Receipts</t>
  </si>
  <si>
    <t>Comcast Payment</t>
  </si>
  <si>
    <t>Sales Tax Payable</t>
  </si>
  <si>
    <t>ACH3</t>
  </si>
  <si>
    <t>11089</t>
  </si>
  <si>
    <t>11090</t>
  </si>
  <si>
    <t>11091</t>
  </si>
  <si>
    <t>11092</t>
  </si>
  <si>
    <t>11093</t>
  </si>
  <si>
    <t>11094</t>
  </si>
  <si>
    <t>Deseret News</t>
  </si>
  <si>
    <t>11095</t>
  </si>
  <si>
    <t>11096</t>
  </si>
  <si>
    <t>Millcreek</t>
  </si>
  <si>
    <t>11097</t>
  </si>
  <si>
    <t>11098</t>
  </si>
  <si>
    <t>11099</t>
  </si>
  <si>
    <t>11100</t>
  </si>
  <si>
    <t>11101</t>
  </si>
  <si>
    <t>11102</t>
  </si>
  <si>
    <t>11103</t>
  </si>
  <si>
    <t>February Cash Receipts</t>
  </si>
  <si>
    <t>ACH4</t>
  </si>
  <si>
    <t>11104</t>
  </si>
  <si>
    <t>11105</t>
  </si>
  <si>
    <t>11106</t>
  </si>
  <si>
    <t>11107</t>
  </si>
  <si>
    <t>11108</t>
  </si>
  <si>
    <t>11109</t>
  </si>
  <si>
    <t>11110</t>
  </si>
  <si>
    <t>Stacey Garrett</t>
  </si>
  <si>
    <t>11111</t>
  </si>
  <si>
    <t>11112</t>
  </si>
  <si>
    <t>11113</t>
  </si>
  <si>
    <t>Why'rd</t>
  </si>
  <si>
    <t>11114</t>
  </si>
  <si>
    <t>11115</t>
  </si>
  <si>
    <t>11116</t>
  </si>
  <si>
    <t>11117</t>
  </si>
  <si>
    <t>11118</t>
  </si>
  <si>
    <t>La Mar's Music Co.</t>
  </si>
  <si>
    <t>11119</t>
  </si>
  <si>
    <t>11120</t>
  </si>
  <si>
    <t>March Cash Receipts</t>
  </si>
  <si>
    <t>11121</t>
  </si>
  <si>
    <t>11122</t>
  </si>
  <si>
    <t>11123</t>
  </si>
  <si>
    <t>11124</t>
  </si>
  <si>
    <t>11125</t>
  </si>
  <si>
    <t>ACH5</t>
  </si>
  <si>
    <t>11126</t>
  </si>
  <si>
    <t>Adgreian Little</t>
  </si>
  <si>
    <t>11127</t>
  </si>
  <si>
    <t>11128</t>
  </si>
  <si>
    <t>Colonial Flag</t>
  </si>
  <si>
    <t>11129</t>
  </si>
  <si>
    <t>Go Local LLC</t>
  </si>
  <si>
    <t>11130</t>
  </si>
  <si>
    <t>11131</t>
  </si>
  <si>
    <t>11132</t>
  </si>
  <si>
    <t>11136</t>
  </si>
  <si>
    <t>11137</t>
  </si>
  <si>
    <t>11138</t>
  </si>
  <si>
    <t>11139</t>
  </si>
  <si>
    <t>iPROMOTEu</t>
  </si>
  <si>
    <t>Deposit - Insurance Claim</t>
  </si>
  <si>
    <t>April Cash Receipts</t>
  </si>
  <si>
    <t>ACH6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</si>
  <si>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</si>
  <si>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</si>
  <si>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</si>
  <si>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</si>
  <si>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</si>
  <si>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</si>
  <si>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</si>
  <si>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</si>
  <si>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</si>
  <si>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</si>
  <si>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</si>
  <si>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</si>
  <si>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11152</t>
  </si>
  <si>
    <t>11153</t>
  </si>
  <si>
    <t>11154</t>
  </si>
  <si>
    <t>11155</t>
  </si>
  <si>
    <t>Deposit Correction</t>
  </si>
  <si>
    <t>May Cash Receipts</t>
  </si>
  <si>
    <t>Void Check 11128</t>
  </si>
  <si>
    <t>Deposit - G5 Refund</t>
  </si>
  <si>
    <t>ACH7</t>
  </si>
  <si>
    <t>11156</t>
  </si>
  <si>
    <t>11157</t>
  </si>
  <si>
    <t>11158</t>
  </si>
  <si>
    <t>11159</t>
  </si>
  <si>
    <t>11160</t>
  </si>
  <si>
    <t>11161</t>
  </si>
  <si>
    <t>11162</t>
  </si>
  <si>
    <t>11163</t>
  </si>
  <si>
    <t>11164</t>
  </si>
  <si>
    <t>Affordable Glass, Inc.</t>
  </si>
  <si>
    <t>11165</t>
  </si>
  <si>
    <t>11166</t>
  </si>
  <si>
    <t>Mark Harvey</t>
  </si>
  <si>
    <t>11167</t>
  </si>
  <si>
    <t>11168</t>
  </si>
  <si>
    <t>11169</t>
  </si>
  <si>
    <t>11170</t>
  </si>
  <si>
    <t>11171</t>
  </si>
  <si>
    <t>11172</t>
  </si>
  <si>
    <t>11173</t>
  </si>
  <si>
    <t>11174</t>
  </si>
  <si>
    <t>11175</t>
  </si>
  <si>
    <t>June Cash Receipts</t>
  </si>
  <si>
    <t>Deposit Variance</t>
  </si>
  <si>
    <t>ACH8</t>
  </si>
  <si>
    <t>11176</t>
  </si>
  <si>
    <t>11177</t>
  </si>
  <si>
    <t>11178</t>
  </si>
  <si>
    <t>11179</t>
  </si>
  <si>
    <t>11180</t>
  </si>
  <si>
    <t>11181</t>
  </si>
  <si>
    <t>Greenberger &amp; Brewer, LLP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</si>
  <si>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</si>
  <si>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</si>
  <si>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</si>
  <si>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</si>
  <si>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</si>
  <si>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</si>
  <si>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</si>
  <si>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</si>
  <si>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11190</t>
  </si>
  <si>
    <t>July Cash Receipts</t>
  </si>
  <si>
    <t>ACH9</t>
  </si>
  <si>
    <t>11191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</si>
  <si>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</si>
  <si>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</si>
  <si>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</si>
  <si>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</si>
  <si>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</si>
  <si>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</si>
  <si>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</si>
  <si>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</si>
  <si>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11200</t>
  </si>
  <si>
    <t>11201</t>
  </si>
  <si>
    <t>11202</t>
  </si>
  <si>
    <t>Mike Jensen</t>
  </si>
  <si>
    <t>11203</t>
  </si>
  <si>
    <t>11204</t>
  </si>
  <si>
    <t>August Cash Receipts</t>
  </si>
  <si>
    <t>C/C Adjustment</t>
  </si>
  <si>
    <t>Void Check 15062</t>
  </si>
  <si>
    <t>Chargeback</t>
  </si>
  <si>
    <t>ACH10</t>
  </si>
  <si>
    <t>11205</t>
  </si>
  <si>
    <t>11206</t>
  </si>
  <si>
    <t>11207</t>
  </si>
  <si>
    <t>11208</t>
  </si>
  <si>
    <t>11209</t>
  </si>
  <si>
    <t>11210</t>
  </si>
  <si>
    <t>11211</t>
  </si>
  <si>
    <t>11212</t>
  </si>
  <si>
    <t>11213</t>
  </si>
  <si>
    <t>11214</t>
  </si>
  <si>
    <t>Trustco Insurance</t>
  </si>
  <si>
    <t>11215</t>
  </si>
  <si>
    <t>11216</t>
  </si>
  <si>
    <t>11217</t>
  </si>
  <si>
    <t>11218</t>
  </si>
  <si>
    <t>Up and Down Garage Doors, Inc.</t>
  </si>
  <si>
    <t>11219</t>
  </si>
  <si>
    <t>Angeletta Solis, Petty Cashier</t>
  </si>
  <si>
    <t>11220</t>
  </si>
  <si>
    <t>Staples</t>
  </si>
  <si>
    <t>11221</t>
  </si>
  <si>
    <t>11222</t>
  </si>
  <si>
    <t>C/C Shortage</t>
  </si>
  <si>
    <t>Deposit - Whyrd Refund</t>
  </si>
  <si>
    <t>September Cash Receipts</t>
  </si>
  <si>
    <t>SiteLink Input Error</t>
  </si>
  <si>
    <t>Ending Balance</t>
  </si>
  <si>
    <t>1150</t>
  </si>
  <si>
    <t>Petty Cash</t>
  </si>
  <si>
    <t>1800</t>
  </si>
  <si>
    <t>Protection Plan Deposit</t>
  </si>
  <si>
    <t>TNT Self Storage Management - Invoice: OTM10081</t>
  </si>
  <si>
    <t>TNT Self Storage Management - Invoice: OTM10074</t>
  </si>
  <si>
    <t>2360</t>
  </si>
  <si>
    <t>October Sales Tax</t>
  </si>
  <si>
    <t>November Sales Tax</t>
  </si>
  <si>
    <t>December Sales Tax</t>
  </si>
  <si>
    <t>January Sales Tax</t>
  </si>
  <si>
    <t>February Sales Tax</t>
  </si>
  <si>
    <t>March Sales Tax</t>
  </si>
  <si>
    <t>April Sales Tax</t>
  </si>
  <si>
    <t>May Sales Tax</t>
  </si>
  <si>
    <t>June Sales Tax</t>
  </si>
  <si>
    <t>July Sales Tax</t>
  </si>
  <si>
    <t>August Sales Tax</t>
  </si>
  <si>
    <t>September Sales Tax</t>
  </si>
  <si>
    <t>2650</t>
  </si>
  <si>
    <t>Owner Cont - Midtown 7 LLC</t>
  </si>
  <si>
    <t>2900</t>
  </si>
  <si>
    <t>Beginning Equity</t>
  </si>
  <si>
    <t>3100</t>
  </si>
  <si>
    <t>October Rental Income</t>
  </si>
  <si>
    <t>November Rental Income</t>
  </si>
  <si>
    <t>December Rental Income</t>
  </si>
  <si>
    <t>January Rental Income</t>
  </si>
  <si>
    <t>February Rental Income</t>
  </si>
  <si>
    <t>Stacey Garrett - Invoice: TenRef2075</t>
  </si>
  <si>
    <t>Stacey Garrett - Invoice: TenRef2042</t>
  </si>
  <si>
    <t>March Rental Expense</t>
  </si>
  <si>
    <t>Adgreian Little - Invoice: TenRef1012</t>
  </si>
  <si>
    <t>April Rental Income</t>
  </si>
  <si>
    <t>May Rental Income</t>
  </si>
  <si>
    <t>Mark Harvey - Invoice: TenRef1047</t>
  </si>
  <si>
    <t>June Rental Income</t>
  </si>
  <si>
    <t>July Rental Income</t>
  </si>
  <si>
    <t>Mike Jensen - Invoice: TenRef4066</t>
  </si>
  <si>
    <t>August Rental Income</t>
  </si>
  <si>
    <t>September Rental Income</t>
  </si>
  <si>
    <t>3130</t>
  </si>
  <si>
    <t>October Fee Income</t>
  </si>
  <si>
    <t>November Fee Income</t>
  </si>
  <si>
    <t>December Fee Income</t>
  </si>
  <si>
    <t>January Fee Income</t>
  </si>
  <si>
    <t>February Fee Income</t>
  </si>
  <si>
    <t>March Fee Expense</t>
  </si>
  <si>
    <t>April Fee Income</t>
  </si>
  <si>
    <t>May Fee Income</t>
  </si>
  <si>
    <t>June Fee Income</t>
  </si>
  <si>
    <t>July Fee Income</t>
  </si>
  <si>
    <t>August Fee Income</t>
  </si>
  <si>
    <t>September Fee Income</t>
  </si>
  <si>
    <t>3140</t>
  </si>
  <si>
    <t>October Merchandise Sales</t>
  </si>
  <si>
    <t>November Merchandise Sales</t>
  </si>
  <si>
    <t>December Merchandise Sales</t>
  </si>
  <si>
    <t>January Merchandise Sales</t>
  </si>
  <si>
    <t>February Merchandise Sales</t>
  </si>
  <si>
    <t>March Merchandise Sales</t>
  </si>
  <si>
    <t>April Merchandise Sales</t>
  </si>
  <si>
    <t>May Merchandise Sales</t>
  </si>
  <si>
    <t>June Merchandise Sales</t>
  </si>
  <si>
    <t>July Merchandise Sales</t>
  </si>
  <si>
    <t>August Merchandise Sales</t>
  </si>
  <si>
    <t>September Merchandise Sales</t>
  </si>
  <si>
    <t>3145</t>
  </si>
  <si>
    <t>October Protection Plan Income</t>
  </si>
  <si>
    <t>November Protection Plan Income</t>
  </si>
  <si>
    <t>December Protection Plan Income</t>
  </si>
  <si>
    <t>January Protection Plan Income</t>
  </si>
  <si>
    <t>February Protection Plan Income</t>
  </si>
  <si>
    <t>March Protection Plan Expense</t>
  </si>
  <si>
    <t>April Protection Plan Income</t>
  </si>
  <si>
    <t>May Protection Plan Income</t>
  </si>
  <si>
    <t>June Protection Plan Income</t>
  </si>
  <si>
    <t>July Protection Plan Income</t>
  </si>
  <si>
    <t>August Protection Plan Income</t>
  </si>
  <si>
    <t>September Protection Plan Income</t>
  </si>
  <si>
    <t>5500</t>
  </si>
  <si>
    <t>Total Storage Solutions - Invoice: 25416</t>
  </si>
  <si>
    <t>Total Storage Solutions - Invoice: 25476</t>
  </si>
  <si>
    <t>Total Storage Solutions - Invoice: 25536</t>
  </si>
  <si>
    <t>Total Storage Solutions - Invoice: 25596</t>
  </si>
  <si>
    <t>Total Storage Solutions - Invoice: 25656</t>
  </si>
  <si>
    <t>Total Storage Solutions - Invoice: 25716</t>
  </si>
  <si>
    <t>Total Storage Solutions - Invoice: 25776</t>
  </si>
  <si>
    <t>Total Storage Solutions - Invoice: 25837</t>
  </si>
  <si>
    <t>Total Storage Solutions - Invoice: 25898</t>
  </si>
  <si>
    <t>Total Storage Solutions - Invoice: 25959</t>
  </si>
  <si>
    <t>Total Storage Solutions - Invoice: 26020</t>
  </si>
  <si>
    <t>Total Storage Solutions - Invoice: 26081</t>
  </si>
  <si>
    <t>Total Storage Solutions - Invoice: 26142</t>
  </si>
  <si>
    <t>Total Storage Solutions - Invoice: 26203</t>
  </si>
  <si>
    <t>Total Storage Solutions - Invoice: 26264</t>
  </si>
  <si>
    <t>Total Storage Solutions - Invoice: 26325</t>
  </si>
  <si>
    <t>Total Storage Solutions - Invoice: 26387</t>
  </si>
  <si>
    <t>Total Storage Solutions - Invoice: 26449</t>
  </si>
  <si>
    <t>Total Storage Solutions - Invoice: 26510</t>
  </si>
  <si>
    <t>Total Storage Solutions - Invoice: 26572</t>
  </si>
  <si>
    <t>Total Storage Solutions - Invoice: 26634</t>
  </si>
  <si>
    <t>Total Storage Solutions - Invoice: 26695</t>
  </si>
  <si>
    <t>Total Storage Solutions - Invoice: 26756</t>
  </si>
  <si>
    <t>Total Storage Solutions - Invoice: 26818</t>
  </si>
  <si>
    <t>6110</t>
  </si>
  <si>
    <t>iPROMOTEu - Invoice: 2010759CM3</t>
  </si>
  <si>
    <t>6115</t>
  </si>
  <si>
    <t>Total Storage Management - Invoice: Sparefoot487681</t>
  </si>
  <si>
    <t>Total Storage Management - Invoice: Sparefoot495369</t>
  </si>
  <si>
    <t>6125</t>
  </si>
  <si>
    <t>G5 Search Marketing, Inc. - Invoice: 1010680</t>
  </si>
  <si>
    <t>TNT Self Storage Management - Invoice: CalPotential21100416</t>
  </si>
  <si>
    <t>TNT Self Storage Management - Invoice: CalPotential21110368</t>
  </si>
  <si>
    <t>G5 Search Marketing, Inc. - Invoice: 1018605</t>
  </si>
  <si>
    <t>G5 Search Marketing, Inc. - Invoice: 20260</t>
  </si>
  <si>
    <t>G5 Search Marketing, Inc. - Invoice: 1028329</t>
  </si>
  <si>
    <t>TNT Self Storage Management - Invoice: CalPotential21120350</t>
  </si>
  <si>
    <t>TNT Self Storage Management - Invoice: 4thQtr2021</t>
  </si>
  <si>
    <t>G5 Search Marketing, Inc. - Invoice: 1037517</t>
  </si>
  <si>
    <t>TNT Self Storage Management - Invoice: CalPotential22010336</t>
  </si>
  <si>
    <t>TNT Self Storage Management - Invoice: CalPotential22020394</t>
  </si>
  <si>
    <t>TNT Self Storage Management - Invoice: CalPotential22030313</t>
  </si>
  <si>
    <t>TNT Self Storage Management - Invoice: 1stQtr2022</t>
  </si>
  <si>
    <t>Go Local LLC - Invoice: 21701</t>
  </si>
  <si>
    <t>TNT Self Storage Management - Invoice: CalPotential22040250</t>
  </si>
  <si>
    <t>TNT Self Storage Management - Invoice: CalPotential22050543</t>
  </si>
  <si>
    <t>TNT Self Storage Management - Invoice: CalPotential22060504</t>
  </si>
  <si>
    <t>TNT Self Storage Management - Invoice: CalPotential22070501</t>
  </si>
  <si>
    <t>TNT Self Storage Management - Invoice: 2ndQtr2022</t>
  </si>
  <si>
    <t>TNT Self Storage Management - Invoice: CalPotential22080502</t>
  </si>
  <si>
    <t>TNT Self Storage Management - Invoice: CalPotential22090508</t>
  </si>
  <si>
    <t>TNT Self Storage Management - Invoice: 3rdQtr2022</t>
  </si>
  <si>
    <t>6150</t>
  </si>
  <si>
    <t>6155</t>
  </si>
  <si>
    <t>TNT Self Storage Management - Invoice: CollMgr2</t>
  </si>
  <si>
    <t>TNT Self Storage Management - Invoice: CollMgr1</t>
  </si>
  <si>
    <t>TNT Self Storage Management - Invoice: CollMgr3</t>
  </si>
  <si>
    <t>TNT Self Storage Management - Invoice: CollMgr4</t>
  </si>
  <si>
    <t>TNT Self Storage Management - Invoice: CollMgr5</t>
  </si>
  <si>
    <t>TNT Self Storage Management - Invoice: CollMgr6</t>
  </si>
  <si>
    <t>TNT Self Storage Management - Invoice: CollMgr7</t>
  </si>
  <si>
    <t>TNT Self Storage Management - Invoice: CollMgr8</t>
  </si>
  <si>
    <t>TNT Self Storage Management - Invoice: CollMgr9</t>
  </si>
  <si>
    <t>TNT Self Storage Management - Invoice: CollMgr10</t>
  </si>
  <si>
    <t>TNT Self Storage Management - Invoice: CollMgr11</t>
  </si>
  <si>
    <t>TNT Self Storage Management - Invoice: CollMgr12</t>
  </si>
  <si>
    <t>6160</t>
  </si>
  <si>
    <t>Total Storage Management - Invoice: SiteLink16</t>
  </si>
  <si>
    <t>Total Storage Management - Invoice: Podium13</t>
  </si>
  <si>
    <t>Total Storage Management - Invoice: Podium14</t>
  </si>
  <si>
    <t>Total Storage Management - Invoice: SiteLink17</t>
  </si>
  <si>
    <t>Total Storage Management - Invoice: Carbonite102021</t>
  </si>
  <si>
    <t>Total Storage Management - Invoice: SiteLink18</t>
  </si>
  <si>
    <t>Total Storage Management - Invoice: Podium15</t>
  </si>
  <si>
    <t>Total Storage Management - Invoice: SiteLink19</t>
  </si>
  <si>
    <t>Total Storage Management - Invoice: Podium16</t>
  </si>
  <si>
    <t>Total Storage Management - Invoice: Podium17</t>
  </si>
  <si>
    <t>Total Storage Management - Invoice: SiteLink20</t>
  </si>
  <si>
    <t>Total Storage Management - Invoice: Podium18</t>
  </si>
  <si>
    <t>Total Storage Management - Invoice: SiteLink21</t>
  </si>
  <si>
    <t>Total Storage Management - Invoice: SiteLink797450</t>
  </si>
  <si>
    <t>Total Storage Management - Invoice: SiteLink22</t>
  </si>
  <si>
    <t>Total Storage Management - Invoice: Podium19</t>
  </si>
  <si>
    <t>Total Storage Management - Invoice: Podium20</t>
  </si>
  <si>
    <t>Total Storage Management - Invoice: SiteLink23</t>
  </si>
  <si>
    <t>Total Storage Management - Invoice: SiteLink24</t>
  </si>
  <si>
    <t>Total Storage Management - Invoice: Podium21</t>
  </si>
  <si>
    <t>Total Storage Management - Invoice: SiteLink25</t>
  </si>
  <si>
    <t>Total Storage Management - Invoice: Podium22</t>
  </si>
  <si>
    <t>Total Storage Management - Invoice: Podium23</t>
  </si>
  <si>
    <t>Total Storage Management - Invoice: SiteLink26</t>
  </si>
  <si>
    <t>Total Storage Management - Invoice: SiteLink27</t>
  </si>
  <si>
    <t>Total Storage Management - Invoice: Podium24</t>
  </si>
  <si>
    <t>6180</t>
  </si>
  <si>
    <t>6200</t>
  </si>
  <si>
    <t>6210</t>
  </si>
  <si>
    <t>Trustco Insurance - Invoice: 205538</t>
  </si>
  <si>
    <t>6212</t>
  </si>
  <si>
    <t>TNT Self Storage Management - Invoice: AutoIns21</t>
  </si>
  <si>
    <t>TNT Self Storage Management - Invoice: AutoIns18</t>
  </si>
  <si>
    <t>TNT Self Storage Management - Invoice: AutoIns17</t>
  </si>
  <si>
    <t>TNT Self Storage Management - Invoice: AutoIns20</t>
  </si>
  <si>
    <t>TNT Self Storage Management - Invoice: AutoIns19</t>
  </si>
  <si>
    <t>TNT Self Storage Management - Invoice: TruckInsBal</t>
  </si>
  <si>
    <t>TNT Self Storage Management - Invoice: AutoIns22</t>
  </si>
  <si>
    <t>TNT Self Storage Management - Invoice: AutoIns23</t>
  </si>
  <si>
    <t>TNT Self Storage Management - Invoice: AutoIns24</t>
  </si>
  <si>
    <t>TNT Self Storage Management - Invoice: AutoIns25</t>
  </si>
  <si>
    <t>6235</t>
  </si>
  <si>
    <t>Ben Wubben - Invoice: 651311</t>
  </si>
  <si>
    <t>Ben Wubben - Invoice: 648379</t>
  </si>
  <si>
    <t>Ben Wubben - Invoice: 651329</t>
  </si>
  <si>
    <t>Ben Wubben - Invoice: 651344</t>
  </si>
  <si>
    <t>Action Lawn and Yard - Invoice: 50992</t>
  </si>
  <si>
    <t>Action Lawn and Yard - Invoice: 51756</t>
  </si>
  <si>
    <t>Action Lawn and Yard - Invoice: 52418</t>
  </si>
  <si>
    <t>Ben Wubben - Invoice: 638978</t>
  </si>
  <si>
    <t>Ben Wubben - Invoice: 638982</t>
  </si>
  <si>
    <t>Ben Wubben - Invoice: 639010</t>
  </si>
  <si>
    <t>Ben Wubben - Invoice: 639009</t>
  </si>
  <si>
    <t>Ben Wubben - Invoice: 639011</t>
  </si>
  <si>
    <t>Ben Wubben - Invoice: 639028 0622</t>
  </si>
  <si>
    <t>Ben Wubben - Invoice: 639046</t>
  </si>
  <si>
    <t>Ben Wubben - Invoice: 888818</t>
  </si>
  <si>
    <t>6255</t>
  </si>
  <si>
    <t>Greenberger &amp; Brewer, LLP - Invoice: 25459</t>
  </si>
  <si>
    <t>6260</t>
  </si>
  <si>
    <t>Millcreek - Invoice: 022822</t>
  </si>
  <si>
    <t>Total Storage Management - Invoice: MillCreek022822</t>
  </si>
  <si>
    <t>Total Storage Management - Invoice: UtahDMV46620895</t>
  </si>
  <si>
    <t>6265</t>
  </si>
  <si>
    <t>TNT Self Storage Management, I - Invoice: MgmtFee14</t>
  </si>
  <si>
    <t>TNT Self Storage Management, I - Invoice: D 1021</t>
  </si>
  <si>
    <t>TNT Self Storage Management, I - Invoice: MgmtFee15</t>
  </si>
  <si>
    <t>TNT Self Storage Management, I - Invoice: 1121</t>
  </si>
  <si>
    <t>TNT Self Storage Management, I - Invoice: MgmtFee16</t>
  </si>
  <si>
    <t>TNT Self Storage Management, I - Invoice: 1221</t>
  </si>
  <si>
    <t>TNT Self Storage Management, I - Invoice: MgmtFee17</t>
  </si>
  <si>
    <t>TNT Self Storage Management, I - Invoice: 0122</t>
  </si>
  <si>
    <t>TNT Self Storage Management, I - Invoice: MgmtFee18</t>
  </si>
  <si>
    <t>TNT Self Storage Management, I - Invoice: 0222</t>
  </si>
  <si>
    <t>TNT Self Storage Management, I - Invoice: MgmtFee19</t>
  </si>
  <si>
    <t>TNT Self Storage Management, I - Invoice: 0322</t>
  </si>
  <si>
    <t>TNT Self Storage Management, I - Invoice: MgmtFee20</t>
  </si>
  <si>
    <t>TNT Self Storage Management, I - Invoice: 0422</t>
  </si>
  <si>
    <t>TNT Self Storage Management, I - Invoice: MgmtFee21</t>
  </si>
  <si>
    <t>TNT Self Storage Management, I - Invoice: 0522</t>
  </si>
  <si>
    <t>TNT Self Storage Management, I - Invoice: MgmtFee22</t>
  </si>
  <si>
    <t>TNT Self Storage Management, I - Invoice: 0622</t>
  </si>
  <si>
    <t>TNT Self Storage Management, I - Invoice: MgmtFee23</t>
  </si>
  <si>
    <t>TNT Self Storage Management, I - Invoice: 0722</t>
  </si>
  <si>
    <t>TNT Self Storage Management, I - Invoice: MgmtFee24</t>
  </si>
  <si>
    <t>TNT Self Storage Management, I - Invoice: 0822</t>
  </si>
  <si>
    <t>TNT Self Storage Management, I - Invoice: MgmtFee25</t>
  </si>
  <si>
    <t>TNT Self Storage Management, I - Invoice: 0922</t>
  </si>
  <si>
    <t>6280</t>
  </si>
  <si>
    <t>Chateau Products, Inc. - Invoice: 1319924</t>
  </si>
  <si>
    <t>Chateau Products, Inc. - Invoice: 1319502</t>
  </si>
  <si>
    <t>Chateau Products, Inc. - Invoice: 1329177</t>
  </si>
  <si>
    <t>Chateau Products, Inc. - Invoice: 1331216</t>
  </si>
  <si>
    <t>Chateau Products, Inc. - Invoice: 1336974</t>
  </si>
  <si>
    <t>Chateau Products, Inc. - Invoice: 1347749</t>
  </si>
  <si>
    <t>6295</t>
  </si>
  <si>
    <t>Why'rd - Invoice: 458954</t>
  </si>
  <si>
    <t>Why'rd - Invoice: 458326</t>
  </si>
  <si>
    <t>Why'rd - Invoice: 459495</t>
  </si>
  <si>
    <t>Why'rd - Invoice: 458635</t>
  </si>
  <si>
    <t>Why'rd - Invoice: 459232</t>
  </si>
  <si>
    <t>Why'rd - Invoice: 267</t>
  </si>
  <si>
    <t>6300</t>
  </si>
  <si>
    <t>TNT Self Storage Management - Invoice: SMS100121</t>
  </si>
  <si>
    <t>Total Storage Management - Invoice: Amazon97348220703435</t>
  </si>
  <si>
    <t>Ryan Corbett - Invoice: D 1021</t>
  </si>
  <si>
    <t>TNT Self Storage Management - Invoice: SMS110121</t>
  </si>
  <si>
    <t>Total Storage Management - Invoice: Staples7341133334</t>
  </si>
  <si>
    <t>Total Storage Management - Invoice: Staples7341131782</t>
  </si>
  <si>
    <t>Total Storage Management - Invoice: Microsoft4584874776</t>
  </si>
  <si>
    <t>TNT Self Storage Management - Invoice: SMS100121Bal</t>
  </si>
  <si>
    <t>TNT Self Storage Management - Invoice: SMS120121</t>
  </si>
  <si>
    <t>Total Storage Management - Invoice: Staples7344586338</t>
  </si>
  <si>
    <t>Total Storage Management - Invoice: ChristmasGift2021</t>
  </si>
  <si>
    <t>Total Storage Management - Invoice: HawkMarket318832152</t>
  </si>
  <si>
    <t>Total Storage Management - Invoice: Amazon01869007360268</t>
  </si>
  <si>
    <t>Tanna Co - Invoice: Indeed54735752</t>
  </si>
  <si>
    <t>TNT Self Storage Management - Invoice: SMS010222</t>
  </si>
  <si>
    <t>LifeStation - Invoice: 6490889</t>
  </si>
  <si>
    <t>Tanna Co - Invoice: Indeed56127515</t>
  </si>
  <si>
    <t>Tanna Co - Invoice: Indeed55635432</t>
  </si>
  <si>
    <t>Deseret News - Invoice: DN0015101</t>
  </si>
  <si>
    <t>LifeStation - Invoice: 6532374</t>
  </si>
  <si>
    <t>Tanna Co - Invoice: Indeed54819686A</t>
  </si>
  <si>
    <t>TNT Self Storage Management - Invoice: SMS020122</t>
  </si>
  <si>
    <t>Ryan Corbett - Invoice: 0222</t>
  </si>
  <si>
    <t>LifeStation - Invoice: 6572501</t>
  </si>
  <si>
    <t>TNT Self Storage Management - Invoice: SMS030122</t>
  </si>
  <si>
    <t>Total Storage Management - Invoice: TeamViewerR01285485</t>
  </si>
  <si>
    <t>Total Storage Management - Invoice: Staples7346980029</t>
  </si>
  <si>
    <t>Total Storage Management - Invoice: Staples09671D</t>
  </si>
  <si>
    <t>TNT Self Storage Management - Invoice: SMS040122</t>
  </si>
  <si>
    <t>Total Storage Management - Invoice: Staples7350953413</t>
  </si>
  <si>
    <t>TNT Self Storage Management - Invoice: SMS050122</t>
  </si>
  <si>
    <t>Total Storage Management - Invoice: Staples7354102799</t>
  </si>
  <si>
    <t>Ryan Corbett - Invoice: 0522</t>
  </si>
  <si>
    <t>LifeStation - Invoice: 6687309</t>
  </si>
  <si>
    <t>Deseret News - Invoice: DN00164690</t>
  </si>
  <si>
    <t>TNT Self Storage Management - Invoice: SMS060122</t>
  </si>
  <si>
    <t>Total Storage Management - Invoice: Staples7356858639</t>
  </si>
  <si>
    <t>Total Storage Management - Invoice: Staples050622</t>
  </si>
  <si>
    <t>Total Storage Management - Invoice: GoDaddy2090325085</t>
  </si>
  <si>
    <t>Ryan Corbett - Invoice: 0622</t>
  </si>
  <si>
    <t>TNT Self Storage Management - Invoice: SMS070122</t>
  </si>
  <si>
    <t>TNT Self Storage Management - Invoice: SMS080122</t>
  </si>
  <si>
    <t>Total Storage Management - Invoice: Staples7361795728</t>
  </si>
  <si>
    <t>Total Storage Management - Invoice: GoTo336650906</t>
  </si>
  <si>
    <t>Total Storage Management - Invoice: Starbucks3238571</t>
  </si>
  <si>
    <t>LifeStation - Invoice: 6800648</t>
  </si>
  <si>
    <t>TNT Self Storage Management - Invoice: SMS090122</t>
  </si>
  <si>
    <t>Total Storage Management - Invoice: Staples7361909113</t>
  </si>
  <si>
    <t>Total Storage Management - Invoice: Staples7359584150</t>
  </si>
  <si>
    <t>Staples - Invoice: 0922</t>
  </si>
  <si>
    <t>6310</t>
  </si>
  <si>
    <t>Total Storage Management - Invoice: FedExOffice090621</t>
  </si>
  <si>
    <t>Ryan Corbett - Invoice: 1121</t>
  </si>
  <si>
    <t>Total Storage Management - Invoice: UPSR0395419242</t>
  </si>
  <si>
    <t>Total Storage Management - Invoice: FullertonPO05368D</t>
  </si>
  <si>
    <t>Ryan Corbett - Invoice: 0122</t>
  </si>
  <si>
    <t>Total Storage Management - Invoice: USPSo1772177162</t>
  </si>
  <si>
    <t>Total Storage Management - Invoice: MammothPO01924D</t>
  </si>
  <si>
    <t>Total Storage Management - Invoice: UPSR0394426227</t>
  </si>
  <si>
    <t>Ryan Corbett - Invoice: 0722</t>
  </si>
  <si>
    <t>Angeletta Solis, Petty Cashier - Invoice: 0922</t>
  </si>
  <si>
    <t>6315</t>
  </si>
  <si>
    <t>TNT Self Storage Management - Invoice: PP1021</t>
  </si>
  <si>
    <t>TNT Self Storage Management - Invoice: OTM9273</t>
  </si>
  <si>
    <t>TNT Self Storage Management - Invoice: PP1121</t>
  </si>
  <si>
    <t>TNT Self Storage Management - Invoice: PP1221</t>
  </si>
  <si>
    <t>TNT Self Storage Management - Invoice: PP0122</t>
  </si>
  <si>
    <t>TNT Self Storage Management - Invoice: OTM9886</t>
  </si>
  <si>
    <t>TNT Self Storage Management - Invoice: PP0222</t>
  </si>
  <si>
    <t>TNT Self Storage Management - Invoice: PP0322</t>
  </si>
  <si>
    <t>TNT Self Storage Management - Invoice: PP0422</t>
  </si>
  <si>
    <t>TNT Self Storage Management - Invoice: PP0522</t>
  </si>
  <si>
    <t>TNT Self Storage Management - Invoice: PP0622</t>
  </si>
  <si>
    <t>TNT Self Storage Management - Invoice: PP0722</t>
  </si>
  <si>
    <t>TNT Self Storage Management - Invoice: OTM10239</t>
  </si>
  <si>
    <t>TNT Self Storage Management - Invoice: PP0822</t>
  </si>
  <si>
    <t>TNT Self Storage Management - Invoice: PP0922</t>
  </si>
  <si>
    <t>6320</t>
  </si>
  <si>
    <t>Juan Ortega - Invoice: D 093021</t>
  </si>
  <si>
    <t>TK Elevator Corporation - Invoice: 5001673562</t>
  </si>
  <si>
    <t>Juan Ortega - Invoice: 103540</t>
  </si>
  <si>
    <t>TK Elevator Corporation - Invoice: 3006296090</t>
  </si>
  <si>
    <t>Juan Ortega - Invoice: 1001</t>
  </si>
  <si>
    <t>TK Elevator Corporation - Invoice: 5001723995</t>
  </si>
  <si>
    <t>Minor, Ltd - Invoice: 473054</t>
  </si>
  <si>
    <t>Minor, Ltd - Invoice: 0475698</t>
  </si>
  <si>
    <t>TK Elevator Corporation - Invoice: 5001730520</t>
  </si>
  <si>
    <t>Minor, Ltd - Invoice: 5310496629</t>
  </si>
  <si>
    <t>La Mar's Music Co. - Invoice: 033022</t>
  </si>
  <si>
    <t>Colonial Flag - Invoice: 194380</t>
  </si>
  <si>
    <t>TK Elevator Corporation - Invoice: 3006471303</t>
  </si>
  <si>
    <t>Minor, Ltd - Invoice: 5310510741</t>
  </si>
  <si>
    <t>Juan Ortega - Invoice: 0930242</t>
  </si>
  <si>
    <t>Juan Ortega - Invoice: 022022</t>
  </si>
  <si>
    <t>TK Elevator Corporation - Invoice: 3006636291</t>
  </si>
  <si>
    <t>TK Elevator Corporation - Invoice: 5001834862</t>
  </si>
  <si>
    <t>United Fire, Inc. - Invoice: 12200</t>
  </si>
  <si>
    <t>TK Elevator Corporation - Invoice: 3006792824</t>
  </si>
  <si>
    <t>Up and Down Garage Doors, Inc. - Invoice: 092022</t>
  </si>
  <si>
    <t>6330</t>
  </si>
  <si>
    <t>Band Fire Protection Systems - Invoice: 27637</t>
  </si>
  <si>
    <t>United Fire, Inc. - Invoice: 12229</t>
  </si>
  <si>
    <t>6335</t>
  </si>
  <si>
    <t>6345</t>
  </si>
  <si>
    <t>6350</t>
  </si>
  <si>
    <t>Total Storage Management - Invoice: Amazon70666013999451</t>
  </si>
  <si>
    <t>Total Storage Management - Invoice: FedExOffice9/6/21</t>
  </si>
  <si>
    <t>Total Storage Management - Invoice: Amazon64968606878653</t>
  </si>
  <si>
    <t>Choice Concepts, Inc - Invoice: 21359</t>
  </si>
  <si>
    <t>Choice Concepts, Inc - Invoice: 21381</t>
  </si>
  <si>
    <t>Choice Concepts, Inc - Invoice: 22030</t>
  </si>
  <si>
    <t>iPROMOTEu - Invoice: 1968889CM3</t>
  </si>
  <si>
    <t>iPROMOTEu - Invoice: 1944749CM3</t>
  </si>
  <si>
    <t>Total Storage Management - Invoice: Sitelink 03789D</t>
  </si>
  <si>
    <t>Total Storage Management - Invoice: MiniCo050422</t>
  </si>
  <si>
    <t>Choice Concepts, Inc - Invoice: 22109</t>
  </si>
  <si>
    <t>Total Storage Management - Invoice: ColonialFlag199719</t>
  </si>
  <si>
    <t>Choice Concepts, Inc - Invoice: 22182</t>
  </si>
  <si>
    <t>6390</t>
  </si>
  <si>
    <t>TNT Self Storage Management - Invoice: CallCenter1</t>
  </si>
  <si>
    <t>Comcast - Invoice: D 101221</t>
  </si>
  <si>
    <t>TNT Self Storage Management - Invoice: CallCenter2</t>
  </si>
  <si>
    <t>Comcast - Invoice: 111721</t>
  </si>
  <si>
    <t>TNT Self Storage Management - Invoice: CallCenter3</t>
  </si>
  <si>
    <t>TNT Self Storage Management - Invoice: CallCenter4</t>
  </si>
  <si>
    <t>Comcast - Invoice: 011222</t>
  </si>
  <si>
    <t>TNT Self Storage Management - Invoice: CallCenter5</t>
  </si>
  <si>
    <t>TNT Self Storage Management - Invoice: CallCenter6</t>
  </si>
  <si>
    <t>Comcast - Invoice: 031222</t>
  </si>
  <si>
    <t>TNT Self Storage Management - Invoice: CallCenter7</t>
  </si>
  <si>
    <t>Comcast - Invoice: 041222</t>
  </si>
  <si>
    <t>TNT Self Storage Management - Invoice: CallCenter8</t>
  </si>
  <si>
    <t>Comcast - Invoice: 060122</t>
  </si>
  <si>
    <t>TNT Self Storage Management - Invoice: CallCenter9</t>
  </si>
  <si>
    <t>Comcast - Invoice: 061222</t>
  </si>
  <si>
    <t>TNT Self Storage Management - Invoice: CallCenter10</t>
  </si>
  <si>
    <t>Comcast - Invoice: 080122</t>
  </si>
  <si>
    <t>TNT Self Storage Management - Invoice: CallCenter11</t>
  </si>
  <si>
    <t>Comcast - Invoice: 0812022</t>
  </si>
  <si>
    <t>TNT Self Storage Management - Invoice: CallCenter12</t>
  </si>
  <si>
    <t>Comcast - Invoice: 091222</t>
  </si>
  <si>
    <t>6400</t>
  </si>
  <si>
    <t>Total Storage Management - Invoice: DeltaGAA4FZ</t>
  </si>
  <si>
    <t>6410</t>
  </si>
  <si>
    <t>6411</t>
  </si>
  <si>
    <t>Utilities - Gas</t>
  </si>
  <si>
    <t>6412</t>
  </si>
  <si>
    <t>Utilities - Water &amp; Sewer</t>
  </si>
  <si>
    <t>6530</t>
  </si>
  <si>
    <t>Affordable Glass, Inc. - Invoice: 700</t>
  </si>
  <si>
    <t>6540</t>
  </si>
  <si>
    <t>3333 South Tract, LLC - Invoice: D 0921</t>
  </si>
  <si>
    <t>3333 South Tract, LLC - Invoice: D 1021</t>
  </si>
  <si>
    <t>3333 South Tract, LLC - Invoice: 1121</t>
  </si>
  <si>
    <t>3333 South Tract, LLC - Invoice: 1221</t>
  </si>
  <si>
    <t>3333 South Tract, LLC - Invoice: 0122</t>
  </si>
  <si>
    <t>3333 South Tract, LLC - Invoice: 0222</t>
  </si>
  <si>
    <t>3333 South Tract, LLC - Invoice: 0322</t>
  </si>
  <si>
    <t>3333 South Tract, LLC - Invoice: 0422</t>
  </si>
  <si>
    <t>3333 South Tract, LLC - Invoice: 0522</t>
  </si>
  <si>
    <t>3333 South Tract, LLC - Invoice: 0622</t>
  </si>
  <si>
    <t>3333 South Tract, LLC - Invoice: 0722</t>
  </si>
  <si>
    <t>3333 South Tract, LLC - Invoice: 0822</t>
  </si>
  <si>
    <t>Employee Cost Schedule - 2022 Budget</t>
  </si>
  <si>
    <t>Position</t>
  </si>
  <si>
    <t>Name</t>
  </si>
  <si>
    <t xml:space="preserve">hourly </t>
  </si>
  <si>
    <t>Regular hrs</t>
  </si>
  <si>
    <t xml:space="preserve">Overtime </t>
  </si>
  <si>
    <t>weekly</t>
  </si>
  <si>
    <t>monthly</t>
  </si>
  <si>
    <t xml:space="preserve">annual </t>
  </si>
  <si>
    <t>rate</t>
  </si>
  <si>
    <t>per week</t>
  </si>
  <si>
    <t>hrs/week</t>
  </si>
  <si>
    <t>costs</t>
  </si>
  <si>
    <t>Current rates</t>
  </si>
  <si>
    <t>Proposed</t>
  </si>
  <si>
    <t>Manager</t>
  </si>
  <si>
    <t>Co-Manager</t>
  </si>
  <si>
    <t>Asst Manager 1</t>
  </si>
  <si>
    <t>Asst Manager 2</t>
  </si>
  <si>
    <t>Maintenance Person</t>
  </si>
  <si>
    <t>Other</t>
  </si>
  <si>
    <t>Commissions</t>
  </si>
  <si>
    <t># of full price rentals</t>
  </si>
  <si>
    <t>@</t>
  </si>
  <si>
    <t># of discounted rentals</t>
  </si>
  <si>
    <t xml:space="preserve">Total wages </t>
  </si>
  <si>
    <t>Rates for taxes on gross</t>
  </si>
  <si>
    <t>Current w/c rates</t>
  </si>
  <si>
    <t>Yearly total</t>
  </si>
  <si>
    <t>Plus:</t>
  </si>
  <si>
    <t>AZ - 3.0258%</t>
  </si>
  <si>
    <t>Worker Comp Ins</t>
  </si>
  <si>
    <t>Varies by State</t>
  </si>
  <si>
    <t>CA - 3.85526%</t>
  </si>
  <si>
    <t>Medicare</t>
  </si>
  <si>
    <t>CO - .123%</t>
  </si>
  <si>
    <t>Social Security</t>
  </si>
  <si>
    <t>HI - ?</t>
  </si>
  <si>
    <t>Futa &amp; SUI max taxable is $7k per employee</t>
  </si>
  <si>
    <t xml:space="preserve">FUTA-On 1st $7000 per employee </t>
  </si>
  <si>
    <t>TX - 1.6646%</t>
  </si>
  <si>
    <t>Federal unemployment tax</t>
  </si>
  <si>
    <t>SUI-On 1st $7000 per employee</t>
  </si>
  <si>
    <t>UT - 2.1812%</t>
  </si>
  <si>
    <t>State Unemployment tax</t>
  </si>
  <si>
    <t>ETT-On 1st $7000 per employee</t>
  </si>
  <si>
    <t>Employers training tax</t>
  </si>
  <si>
    <t>Leasing Company fee</t>
  </si>
  <si>
    <t>FUTA Rate</t>
  </si>
  <si>
    <t>Misc</t>
  </si>
  <si>
    <t>CA - 2.1%</t>
  </si>
  <si>
    <t>Others - .6%</t>
  </si>
  <si>
    <t>Total overhead on wages</t>
  </si>
  <si>
    <t>Plus</t>
  </si>
  <si>
    <t>No.</t>
  </si>
  <si>
    <t>Total Annual Cost</t>
  </si>
  <si>
    <t>Managers Meetings</t>
  </si>
  <si>
    <t>175.00 per attendee</t>
  </si>
  <si>
    <t>Annual event</t>
  </si>
  <si>
    <t>200.00 per person</t>
  </si>
  <si>
    <t>Corporate medical</t>
  </si>
  <si>
    <t>Health (+15%)</t>
  </si>
  <si>
    <t>401k</t>
  </si>
  <si>
    <t>total for add costs</t>
  </si>
  <si>
    <t>Plus Vacation/Replacement Coverage</t>
  </si>
  <si>
    <t>add 1/2 month of costs to total</t>
  </si>
  <si>
    <t>annual budget- divide over 12 months</t>
  </si>
  <si>
    <t>TOTAL ANNUAL PAYROLL BUDGET</t>
  </si>
  <si>
    <t>AVERAGE PER MONTH</t>
  </si>
  <si>
    <t>BUDGET 2023</t>
  </si>
  <si>
    <t>jan</t>
  </si>
  <si>
    <t xml:space="preserve">feb </t>
  </si>
  <si>
    <t>march</t>
  </si>
  <si>
    <t>april</t>
  </si>
  <si>
    <t xml:space="preserve">may </t>
  </si>
  <si>
    <t>june</t>
  </si>
  <si>
    <t>july</t>
  </si>
  <si>
    <t>aug</t>
  </si>
  <si>
    <t>sept</t>
  </si>
  <si>
    <t>oct</t>
  </si>
  <si>
    <t>nov</t>
  </si>
  <si>
    <t>dec</t>
  </si>
  <si>
    <t>total</t>
  </si>
  <si>
    <t>gross potential % increase</t>
  </si>
  <si>
    <t>gross potential jan 1</t>
  </si>
  <si>
    <t>increase from occupancy gain/loss</t>
  </si>
  <si>
    <t>area occupancy projections</t>
  </si>
  <si>
    <t>Average</t>
  </si>
  <si>
    <t>less write offs, discounts</t>
  </si>
  <si>
    <t>adjusted gross income</t>
  </si>
  <si>
    <t>existing tenant rent increase %</t>
  </si>
  <si>
    <t>existing tenant rent increase $</t>
  </si>
  <si>
    <t>net rental income</t>
  </si>
  <si>
    <t>12 mth total</t>
  </si>
  <si>
    <t>Avg/mo</t>
  </si>
  <si>
    <t>Total Income</t>
  </si>
  <si>
    <t>Operating Expenses</t>
  </si>
  <si>
    <t>Taxes - Property</t>
  </si>
  <si>
    <t>Total Operating Expenses</t>
  </si>
  <si>
    <t>Other Expenses</t>
  </si>
  <si>
    <t>Total Other Expenses</t>
  </si>
  <si>
    <t>Cash Flow</t>
  </si>
  <si>
    <t>Repairs and Maint- Special</t>
  </si>
  <si>
    <t>Item</t>
  </si>
  <si>
    <t>Cost</t>
  </si>
  <si>
    <t>Date to complete</t>
  </si>
  <si>
    <t>Rockwell</t>
  </si>
  <si>
    <t>Lease Expense (owner's dist)</t>
  </si>
  <si>
    <t>Suzanne Babcock</t>
  </si>
  <si>
    <t>Vladimir</t>
  </si>
  <si>
    <t>11/7/2022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</si>
</sst>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#,##0.00;\(#,##0.00\)"/>
    <numFmt numFmtId="165" formatCode="m/d/yy"/>
    <numFmt numFmtId="166" formatCode="#,##0.00;\-#,##0.00;* ??"/>
    <numFmt numFmtId="167" formatCode="0.0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  <numFmt numFmtId="170" formatCode="0.0%"/>
    <numFmt numFmtId="171" formatCode="[$-409]mmm\-yy;@"/>
  </numFmts>
  <fonts count="28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Comic Sans MS"/>
      <family val="4"/>
    </font>
    <font>
      <sz val="12"/>
      <color rgb="FF000000"/>
      <name val="Comic Sans MS"/>
      <family val="4"/>
    </font>
    <font>
      <sz val="10"/>
      <color rgb="FF000000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mic Sans MS"/>
      <family val="4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26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22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i/>
      <sz val="10"/>
      <color rgb="FF000000"/>
      <name val="Tahoma"/>
      <family val="2"/>
    </font>
    <font>
      <i/>
      <sz val="10"/>
      <color rgb="FFFF0000"/>
      <name val="Tahoma"/>
      <family val="2"/>
    </font>
    <font>
      <b/>
      <u/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b/>
      <i/>
      <u/>
      <sz val="10"/>
      <color theme="1"/>
      <name val="Tahoma"/>
      <family val="2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0" fillId="0" borderId="2" xfId="0" applyNumberFormat="1" applyBorder="1" applyAlignment="1">
      <alignment horizontal="right"/>
    </xf>
    <xf numFmtId="165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166" fontId="1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49" fontId="8" fillId="0" borderId="3" xfId="0" applyNumberFormat="1" applyFont="1" applyBorder="1" applyAlignment="1">
      <alignment horizontal="left"/>
    </xf>
    <xf numFmtId="165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 wrapText="1"/>
    </xf>
    <xf numFmtId="166" fontId="8" fillId="0" borderId="3" xfId="0" applyNumberFormat="1" applyFont="1" applyBorder="1" applyAlignment="1">
      <alignment horizontal="right"/>
    </xf>
    <xf numFmtId="0" fontId="8" fillId="0" borderId="3" xfId="0" applyFont="1" applyBorder="1"/>
    <xf numFmtId="49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166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167" fontId="0" fillId="0" borderId="0" xfId="0" applyNumberFormat="1" applyProtection="1">
      <protection locked="0"/>
    </xf>
    <xf numFmtId="44" fontId="6" fillId="0" borderId="0" xfId="1" applyFont="1" applyProtection="1"/>
    <xf numFmtId="168" fontId="6" fillId="0" borderId="0" xfId="1" applyNumberFormat="1" applyFont="1" applyProtection="1"/>
    <xf numFmtId="1" fontId="0" fillId="0" borderId="0" xfId="0" applyNumberFormat="1" applyProtection="1">
      <protection locked="0"/>
    </xf>
    <xf numFmtId="44" fontId="0" fillId="0" borderId="0" xfId="1" applyFont="1" applyProtection="1"/>
    <xf numFmtId="168" fontId="6" fillId="0" borderId="0" xfId="1" applyNumberFormat="1" applyFont="1" applyProtection="1">
      <protection locked="0"/>
    </xf>
    <xf numFmtId="1" fontId="0" fillId="0" borderId="0" xfId="0" applyNumberFormat="1"/>
    <xf numFmtId="1" fontId="0" fillId="0" borderId="0" xfId="0" applyNumberFormat="1" applyAlignment="1" applyProtection="1">
      <alignment horizontal="center"/>
      <protection locked="0"/>
    </xf>
    <xf numFmtId="44" fontId="0" fillId="0" borderId="0" xfId="1" applyFont="1" applyBorder="1" applyProtection="1"/>
    <xf numFmtId="0" fontId="0" fillId="0" borderId="7" xfId="0" applyBorder="1" applyProtection="1">
      <protection locked="0"/>
    </xf>
    <xf numFmtId="167" fontId="0" fillId="0" borderId="7" xfId="0" applyNumberForma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44" fontId="0" fillId="0" borderId="7" xfId="1" applyFont="1" applyBorder="1" applyProtection="1">
      <protection locked="0"/>
    </xf>
    <xf numFmtId="0" fontId="0" fillId="0" borderId="7" xfId="0" applyBorder="1"/>
    <xf numFmtId="44" fontId="0" fillId="0" borderId="7" xfId="1" applyFont="1" applyBorder="1" applyProtection="1"/>
    <xf numFmtId="168" fontId="6" fillId="0" borderId="7" xfId="1" applyNumberFormat="1" applyFont="1" applyBorder="1" applyProtection="1"/>
    <xf numFmtId="167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168" fontId="6" fillId="0" borderId="8" xfId="1" applyNumberFormat="1" applyFont="1" applyBorder="1" applyProtection="1"/>
    <xf numFmtId="0" fontId="13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0" fillId="2" borderId="0" xfId="0" applyFill="1" applyProtection="1">
      <protection locked="0"/>
    </xf>
    <xf numFmtId="10" fontId="0" fillId="2" borderId="0" xfId="0" applyNumberFormat="1" applyFill="1" applyProtection="1">
      <protection locked="0"/>
    </xf>
    <xf numFmtId="10" fontId="0" fillId="2" borderId="7" xfId="0" applyNumberFormat="1" applyFill="1" applyBorder="1" applyProtection="1">
      <protection locked="0"/>
    </xf>
    <xf numFmtId="168" fontId="6" fillId="0" borderId="7" xfId="1" applyNumberFormat="1" applyFont="1" applyBorder="1" applyProtection="1">
      <protection locked="0"/>
    </xf>
    <xf numFmtId="10" fontId="0" fillId="0" borderId="0" xfId="0" applyNumberFormat="1" applyProtection="1">
      <protection locked="0"/>
    </xf>
    <xf numFmtId="10" fontId="0" fillId="0" borderId="0" xfId="0" applyNumberFormat="1"/>
    <xf numFmtId="0" fontId="0" fillId="0" borderId="0" xfId="0" applyAlignment="1" applyProtection="1">
      <alignment horizontal="left"/>
      <protection locked="0"/>
    </xf>
    <xf numFmtId="168" fontId="6" fillId="0" borderId="0" xfId="1" applyNumberFormat="1" applyFont="1" applyBorder="1" applyProtection="1">
      <protection locked="0"/>
    </xf>
    <xf numFmtId="168" fontId="0" fillId="0" borderId="8" xfId="0" applyNumberFormat="1" applyBorder="1"/>
    <xf numFmtId="169" fontId="0" fillId="0" borderId="0" xfId="0" applyNumberFormat="1" applyProtection="1">
      <protection locked="0"/>
    </xf>
    <xf numFmtId="44" fontId="0" fillId="0" borderId="8" xfId="0" applyNumberFormat="1" applyBorder="1"/>
    <xf numFmtId="0" fontId="15" fillId="0" borderId="0" xfId="0" applyFont="1" applyProtection="1">
      <protection locked="0"/>
    </xf>
    <xf numFmtId="0" fontId="16" fillId="0" borderId="0" xfId="0" applyFont="1"/>
    <xf numFmtId="4" fontId="17" fillId="0" borderId="0" xfId="0" applyNumberFormat="1" applyFont="1"/>
    <xf numFmtId="4" fontId="18" fillId="0" borderId="0" xfId="0" applyNumberFormat="1" applyFont="1"/>
    <xf numFmtId="0" fontId="19" fillId="0" borderId="0" xfId="0" applyFont="1" applyProtection="1">
      <protection locked="0"/>
    </xf>
    <xf numFmtId="4" fontId="4" fillId="0" borderId="0" xfId="0" applyNumberFormat="1" applyFont="1"/>
    <xf numFmtId="0" fontId="17" fillId="0" borderId="7" xfId="0" applyFont="1" applyBorder="1" applyAlignment="1">
      <alignment horizontal="center"/>
    </xf>
    <xf numFmtId="0" fontId="20" fillId="0" borderId="0" xfId="0" applyFont="1" applyAlignment="1">
      <alignment horizontal="right"/>
    </xf>
    <xf numFmtId="4" fontId="16" fillId="0" borderId="0" xfId="0" applyNumberFormat="1" applyFont="1"/>
    <xf numFmtId="170" fontId="16" fillId="0" borderId="0" xfId="2" applyNumberFormat="1" applyFont="1" applyFill="1" applyProtection="1">
      <protection locked="0"/>
    </xf>
    <xf numFmtId="170" fontId="4" fillId="0" borderId="0" xfId="2" applyNumberFormat="1" applyFont="1" applyFill="1" applyProtection="1"/>
    <xf numFmtId="0" fontId="21" fillId="0" borderId="0" xfId="0" applyFont="1" applyAlignment="1">
      <alignment horizontal="right"/>
    </xf>
    <xf numFmtId="168" fontId="4" fillId="0" borderId="0" xfId="1" applyNumberFormat="1" applyFont="1" applyFill="1" applyProtection="1">
      <protection locked="0"/>
    </xf>
    <xf numFmtId="168" fontId="4" fillId="0" borderId="0" xfId="1" applyNumberFormat="1" applyFont="1" applyFill="1" applyProtection="1"/>
    <xf numFmtId="0" fontId="22" fillId="0" borderId="0" xfId="0" applyFont="1" applyAlignment="1">
      <alignment horizontal="right"/>
    </xf>
    <xf numFmtId="9" fontId="4" fillId="0" borderId="0" xfId="2" applyFont="1" applyFill="1" applyBorder="1" applyProtection="1">
      <protection locked="0"/>
    </xf>
    <xf numFmtId="9" fontId="4" fillId="0" borderId="0" xfId="0" applyNumberFormat="1" applyFont="1"/>
    <xf numFmtId="9" fontId="4" fillId="2" borderId="0" xfId="0" applyNumberFormat="1" applyFont="1" applyFill="1" applyProtection="1">
      <protection locked="0"/>
    </xf>
    <xf numFmtId="168" fontId="4" fillId="0" borderId="0" xfId="1" applyNumberFormat="1" applyFont="1" applyFill="1" applyBorder="1" applyProtection="1"/>
    <xf numFmtId="168" fontId="4" fillId="0" borderId="0" xfId="0" applyNumberFormat="1" applyFont="1"/>
    <xf numFmtId="0" fontId="21" fillId="0" borderId="0" xfId="0" applyFont="1" applyAlignment="1">
      <alignment horizontal="right" vertical="top" wrapText="1"/>
    </xf>
    <xf numFmtId="170" fontId="4" fillId="0" borderId="0" xfId="2" applyNumberFormat="1" applyFont="1" applyFill="1" applyProtection="1">
      <protection locked="0"/>
    </xf>
    <xf numFmtId="168" fontId="4" fillId="0" borderId="7" xfId="1" applyNumberFormat="1" applyFont="1" applyFill="1" applyBorder="1" applyProtection="1"/>
    <xf numFmtId="0" fontId="16" fillId="0" borderId="0" xfId="0" applyFont="1" applyAlignment="1">
      <alignment horizontal="left"/>
    </xf>
    <xf numFmtId="49" fontId="4" fillId="0" borderId="7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 wrapText="1"/>
    </xf>
    <xf numFmtId="4" fontId="17" fillId="0" borderId="7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left"/>
    </xf>
    <xf numFmtId="168" fontId="4" fillId="0" borderId="0" xfId="1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17" fillId="0" borderId="0" xfId="0" applyNumberFormat="1" applyFont="1" applyAlignment="1">
      <alignment horizontal="right"/>
    </xf>
    <xf numFmtId="168" fontId="4" fillId="0" borderId="9" xfId="1" applyNumberFormat="1" applyFont="1" applyFill="1" applyBorder="1" applyAlignment="1" applyProtection="1">
      <alignment horizontal="right"/>
    </xf>
    <xf numFmtId="168" fontId="4" fillId="0" borderId="9" xfId="1" applyNumberFormat="1" applyFont="1" applyFill="1" applyBorder="1" applyProtection="1"/>
    <xf numFmtId="44" fontId="16" fillId="0" borderId="0" xfId="0" applyNumberFormat="1" applyFont="1"/>
    <xf numFmtId="49" fontId="17" fillId="0" borderId="0" xfId="0" applyNumberFormat="1" applyFont="1" applyAlignment="1">
      <alignment horizontal="left"/>
    </xf>
    <xf numFmtId="168" fontId="4" fillId="0" borderId="0" xfId="1" applyNumberFormat="1" applyFont="1" applyFill="1" applyBorder="1" applyAlignment="1" applyProtection="1">
      <alignment horizontal="right"/>
    </xf>
    <xf numFmtId="4" fontId="4" fillId="0" borderId="0" xfId="1" applyNumberFormat="1" applyFont="1" applyFill="1" applyBorder="1" applyProtection="1"/>
    <xf numFmtId="170" fontId="24" fillId="0" borderId="0" xfId="2" applyNumberFormat="1" applyFont="1" applyFill="1" applyBorder="1" applyAlignment="1" applyProtection="1">
      <alignment horizontal="left"/>
    </xf>
    <xf numFmtId="168" fontId="4" fillId="0" borderId="0" xfId="1" applyNumberFormat="1" applyFont="1" applyFill="1" applyBorder="1" applyProtection="1">
      <protection locked="0"/>
    </xf>
    <xf numFmtId="168" fontId="4" fillId="0" borderId="7" xfId="1" applyNumberFormat="1" applyFont="1" applyFill="1" applyBorder="1" applyAlignment="1" applyProtection="1">
      <alignment horizontal="right"/>
    </xf>
    <xf numFmtId="49" fontId="16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25" fillId="0" borderId="7" xfId="0" applyFont="1" applyBorder="1"/>
    <xf numFmtId="0" fontId="16" fillId="0" borderId="7" xfId="0" applyFont="1" applyBorder="1"/>
    <xf numFmtId="0" fontId="26" fillId="0" borderId="0" xfId="0" applyFont="1"/>
    <xf numFmtId="4" fontId="26" fillId="0" borderId="0" xfId="0" applyNumberFormat="1" applyFont="1"/>
    <xf numFmtId="0" fontId="27" fillId="0" borderId="0" xfId="0" applyFont="1" applyProtection="1">
      <protection locked="0"/>
    </xf>
    <xf numFmtId="168" fontId="16" fillId="0" borderId="0" xfId="1" applyNumberFormat="1" applyFont="1" applyFill="1" applyProtection="1">
      <protection locked="0"/>
    </xf>
    <xf numFmtId="171" fontId="16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/>
    <xf numFmtId="168" fontId="27" fillId="0" borderId="0" xfId="1" applyNumberFormat="1" applyFont="1" applyFill="1" applyProtection="1"/>
    <xf numFmtId="171" fontId="16" fillId="0" borderId="0" xfId="0" applyNumberFormat="1" applyFont="1"/>
    <xf numFmtId="168" fontId="16" fillId="0" borderId="0" xfId="1" applyNumberFormat="1" applyFont="1" applyFill="1" applyProtection="1"/>
    <xf numFmtId="170" fontId="27" fillId="0" borderId="0" xfId="1" applyNumberFormat="1" applyFont="1" applyFill="1" applyProtection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556837</xdr:colOff>
      <xdr:row>48</xdr:row>
      <xdr:rowOff>46485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C454B9-9D77-7CD0-5566-647D7B73C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52837" cy="8824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Desktop\BudgetPrep\Budget%20Sample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Budget"/>
      <sheetName val="Payroll"/>
      <sheetName val="Monthly Summary"/>
      <sheetName val="12 Mo. Income Stmt - Budget"/>
      <sheetName val="General Ledger - Budget"/>
    </sheetNames>
    <sheetDataSet>
      <sheetData sheetId="0"/>
      <sheetData sheetId="1">
        <row r="48">
          <cell r="H48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170FF-4CA4-4053-9792-1C4FA90F50BD}">
  <dimension ref="A1:XBV75"/>
  <sheetViews>
    <sheetView tabSelected="1" workbookViewId="0">
      <selection activeCell="M1" sqref="M1"/>
    </sheetView>
  </sheetViews>
  <sheetFormatPr defaultColWidth="9.109375" defaultRowHeight="13.2" x14ac:dyDescent="0.25"/>
  <cols>
    <col min="1" max="1" width="24.88671875" style="78" customWidth="1"/>
    <col min="2" max="2" width="12.6640625" style="78" bestFit="1" customWidth="1"/>
    <col min="3" max="3" width="10.109375" style="85" customWidth="1"/>
    <col min="4" max="15" width="10.33203125" style="78" customWidth="1"/>
    <col min="16" max="16" width="11.44140625" style="78" customWidth="1"/>
    <col min="17" max="17" width="11.5546875" style="78" bestFit="1" customWidth="1"/>
    <col min="18" max="16384" width="9.109375" style="78"/>
  </cols>
  <sheetData>
    <row r="1" spans="1:17" ht="31.8" x14ac:dyDescent="0.5">
      <c r="A1" s="77" t="s">
        <v>871</v>
      </c>
      <c r="B1" s="4"/>
      <c r="C1" s="78"/>
      <c r="D1" s="4"/>
      <c r="E1" s="4"/>
      <c r="G1" s="79"/>
      <c r="H1" s="80" t="s">
        <v>834</v>
      </c>
      <c r="I1" s="4"/>
      <c r="J1" s="4"/>
      <c r="K1" s="4"/>
      <c r="L1" s="4"/>
      <c r="M1" s="81" t="s">
        <v>875</v>
      </c>
      <c r="N1" s="4"/>
      <c r="O1" s="4"/>
      <c r="P1" s="4"/>
    </row>
    <row r="2" spans="1:17" ht="13.8" thickBot="1" x14ac:dyDescent="0.3">
      <c r="A2" s="4"/>
      <c r="B2" s="4"/>
      <c r="C2" s="82"/>
      <c r="D2" s="83" t="s">
        <v>835</v>
      </c>
      <c r="E2" s="83" t="s">
        <v>836</v>
      </c>
      <c r="F2" s="83" t="s">
        <v>837</v>
      </c>
      <c r="G2" s="83" t="s">
        <v>838</v>
      </c>
      <c r="H2" s="83" t="s">
        <v>839</v>
      </c>
      <c r="I2" s="83" t="s">
        <v>840</v>
      </c>
      <c r="J2" s="83" t="s">
        <v>841</v>
      </c>
      <c r="K2" s="83" t="s">
        <v>842</v>
      </c>
      <c r="L2" s="83" t="s">
        <v>843</v>
      </c>
      <c r="M2" s="83" t="s">
        <v>844</v>
      </c>
      <c r="N2" s="83" t="s">
        <v>845</v>
      </c>
      <c r="O2" s="83" t="s">
        <v>846</v>
      </c>
      <c r="P2" s="83" t="s">
        <v>847</v>
      </c>
    </row>
    <row r="3" spans="1:17" x14ac:dyDescent="0.25">
      <c r="A3" s="84" t="s">
        <v>848</v>
      </c>
      <c r="D3" s="86"/>
      <c r="E3" s="86"/>
      <c r="F3" s="86">
        <v>0.05</v>
      </c>
      <c r="G3" s="86"/>
      <c r="H3" s="86"/>
      <c r="I3" s="86"/>
      <c r="J3" s="86"/>
      <c r="K3" s="86"/>
      <c r="L3" s="86"/>
      <c r="M3" s="86"/>
      <c r="N3" s="86"/>
      <c r="O3" s="86"/>
      <c r="P3" s="87">
        <f>SUM(D3:O3)</f>
        <v>0.05</v>
      </c>
    </row>
    <row r="4" spans="1:17" x14ac:dyDescent="0.25">
      <c r="A4" s="88" t="s">
        <v>849</v>
      </c>
      <c r="B4" s="4"/>
      <c r="C4" s="82"/>
      <c r="D4" s="89">
        <v>70599</v>
      </c>
      <c r="E4" s="90">
        <f>D4+(D4*E3)</f>
        <v>70599</v>
      </c>
      <c r="F4" s="90">
        <f t="shared" ref="F4:O4" si="0">E4+(E4*F3)</f>
        <v>74128.95</v>
      </c>
      <c r="G4" s="90">
        <f t="shared" si="0"/>
        <v>74128.95</v>
      </c>
      <c r="H4" s="90">
        <f t="shared" si="0"/>
        <v>74128.95</v>
      </c>
      <c r="I4" s="90">
        <f t="shared" si="0"/>
        <v>74128.95</v>
      </c>
      <c r="J4" s="90">
        <f t="shared" si="0"/>
        <v>74128.95</v>
      </c>
      <c r="K4" s="90">
        <f t="shared" si="0"/>
        <v>74128.95</v>
      </c>
      <c r="L4" s="90">
        <f t="shared" si="0"/>
        <v>74128.95</v>
      </c>
      <c r="M4" s="90">
        <f t="shared" si="0"/>
        <v>74128.95</v>
      </c>
      <c r="N4" s="90">
        <f t="shared" si="0"/>
        <v>74128.95</v>
      </c>
      <c r="O4" s="90">
        <f t="shared" si="0"/>
        <v>74128.95</v>
      </c>
      <c r="P4" s="90">
        <f>SUM(D4:O4)</f>
        <v>882487.49999999988</v>
      </c>
    </row>
    <row r="5" spans="1:17" x14ac:dyDescent="0.25">
      <c r="A5" s="91" t="s">
        <v>850</v>
      </c>
      <c r="B5" s="4"/>
      <c r="C5" s="82"/>
      <c r="D5" s="90">
        <v>0</v>
      </c>
      <c r="E5" s="90">
        <f>(E6-D6)*E4/2</f>
        <v>352.99500000000029</v>
      </c>
      <c r="F5" s="90">
        <f t="shared" ref="F5:O5" si="1">(F6-E6)*F4/2</f>
        <v>0</v>
      </c>
      <c r="G5" s="90">
        <f t="shared" si="1"/>
        <v>0</v>
      </c>
      <c r="H5" s="90">
        <f t="shared" si="1"/>
        <v>370.64475000000033</v>
      </c>
      <c r="I5" s="90">
        <f t="shared" si="1"/>
        <v>0</v>
      </c>
      <c r="J5" s="90">
        <f t="shared" si="1"/>
        <v>370.64475000000033</v>
      </c>
      <c r="K5" s="90">
        <f t="shared" si="1"/>
        <v>0</v>
      </c>
      <c r="L5" s="90">
        <f t="shared" si="1"/>
        <v>0</v>
      </c>
      <c r="M5" s="90">
        <f t="shared" si="1"/>
        <v>0</v>
      </c>
      <c r="N5" s="90">
        <f t="shared" si="1"/>
        <v>-370.64475000000033</v>
      </c>
      <c r="O5" s="90">
        <f t="shared" si="1"/>
        <v>0</v>
      </c>
      <c r="P5" s="90"/>
    </row>
    <row r="6" spans="1:17" x14ac:dyDescent="0.25">
      <c r="A6" s="88" t="s">
        <v>851</v>
      </c>
      <c r="B6" s="4"/>
      <c r="C6" s="82"/>
      <c r="D6" s="92">
        <v>0.88</v>
      </c>
      <c r="E6" s="92">
        <v>0.89</v>
      </c>
      <c r="F6" s="92">
        <v>0.89</v>
      </c>
      <c r="G6" s="92">
        <v>0.89</v>
      </c>
      <c r="H6" s="92">
        <v>0.9</v>
      </c>
      <c r="I6" s="92">
        <v>0.9</v>
      </c>
      <c r="J6" s="92">
        <v>0.91</v>
      </c>
      <c r="K6" s="92">
        <v>0.91</v>
      </c>
      <c r="L6" s="92">
        <v>0.91</v>
      </c>
      <c r="M6" s="92">
        <v>0.91</v>
      </c>
      <c r="N6" s="92">
        <v>0.9</v>
      </c>
      <c r="O6" s="92">
        <v>0.9</v>
      </c>
      <c r="P6" s="93">
        <f>AVERAGE(D6:O6)</f>
        <v>0.89916666666666678</v>
      </c>
      <c r="Q6" s="78" t="s">
        <v>852</v>
      </c>
    </row>
    <row r="7" spans="1:17" x14ac:dyDescent="0.25">
      <c r="A7" s="88" t="s">
        <v>853</v>
      </c>
      <c r="B7" s="94">
        <v>0.15</v>
      </c>
      <c r="C7" s="82"/>
      <c r="D7" s="95">
        <f>D4*B7</f>
        <v>10589.85</v>
      </c>
      <c r="E7" s="95">
        <f>E4*B7</f>
        <v>10589.85</v>
      </c>
      <c r="F7" s="95">
        <f>F4*B7</f>
        <v>11119.342499999999</v>
      </c>
      <c r="G7" s="95">
        <f>G4*B7</f>
        <v>11119.342499999999</v>
      </c>
      <c r="H7" s="95">
        <f>H4*B7</f>
        <v>11119.342499999999</v>
      </c>
      <c r="I7" s="95">
        <f>I4*B7</f>
        <v>11119.342499999999</v>
      </c>
      <c r="J7" s="95">
        <f>J4*B7</f>
        <v>11119.342499999999</v>
      </c>
      <c r="K7" s="95">
        <f>K4*B7</f>
        <v>11119.342499999999</v>
      </c>
      <c r="L7" s="95">
        <f>L4*B7</f>
        <v>11119.342499999999</v>
      </c>
      <c r="M7" s="95">
        <f>M4*B7</f>
        <v>11119.342499999999</v>
      </c>
      <c r="N7" s="95">
        <f>N4*B7</f>
        <v>11119.342499999999</v>
      </c>
      <c r="O7" s="95">
        <f>O4*B7</f>
        <v>11119.342499999999</v>
      </c>
      <c r="P7" s="96">
        <f>SUM(D7:O7)</f>
        <v>132373.125</v>
      </c>
    </row>
    <row r="8" spans="1:17" x14ac:dyDescent="0.25">
      <c r="A8" s="88" t="s">
        <v>854</v>
      </c>
      <c r="B8" s="93"/>
      <c r="C8" s="82"/>
      <c r="D8" s="95">
        <f>(D4*D6)-D7</f>
        <v>51537.270000000004</v>
      </c>
      <c r="E8" s="95">
        <f>D11+((E6-D6)*0.5*E4)</f>
        <v>51890.265000000007</v>
      </c>
      <c r="F8" s="95">
        <f t="shared" ref="F8:O8" si="2">E11+((F6-E6)*0.5*F4)</f>
        <v>52409.16765000001</v>
      </c>
      <c r="G8" s="95">
        <f t="shared" si="2"/>
        <v>52409.16765000001</v>
      </c>
      <c r="H8" s="95">
        <f t="shared" si="2"/>
        <v>53303.90407650001</v>
      </c>
      <c r="I8" s="95">
        <f t="shared" si="2"/>
        <v>53836.943117265007</v>
      </c>
      <c r="J8" s="95">
        <f t="shared" si="2"/>
        <v>54207.587867265007</v>
      </c>
      <c r="K8" s="95">
        <f t="shared" si="2"/>
        <v>54749.663745937658</v>
      </c>
      <c r="L8" s="95">
        <f t="shared" si="2"/>
        <v>55023.412064667347</v>
      </c>
      <c r="M8" s="95">
        <f t="shared" si="2"/>
        <v>55023.412064667347</v>
      </c>
      <c r="N8" s="95">
        <f t="shared" si="2"/>
        <v>54652.767314667348</v>
      </c>
      <c r="O8" s="95">
        <f t="shared" si="2"/>
        <v>54652.767314667348</v>
      </c>
      <c r="P8" s="96">
        <f>SUM(D8:O8)</f>
        <v>643696.32786563702</v>
      </c>
    </row>
    <row r="9" spans="1:17" ht="15" customHeight="1" x14ac:dyDescent="0.25">
      <c r="A9" s="97" t="s">
        <v>855</v>
      </c>
      <c r="B9" s="4"/>
      <c r="C9" s="82"/>
      <c r="D9" s="98"/>
      <c r="E9" s="98">
        <v>0.01</v>
      </c>
      <c r="F9" s="98"/>
      <c r="G9" s="98">
        <v>0.01</v>
      </c>
      <c r="H9" s="98">
        <v>0.01</v>
      </c>
      <c r="I9" s="98"/>
      <c r="J9" s="98">
        <v>0.01</v>
      </c>
      <c r="K9" s="98">
        <v>5.0000000000000001E-3</v>
      </c>
      <c r="L9" s="98"/>
      <c r="M9" s="98"/>
      <c r="N9" s="98"/>
      <c r="O9" s="98"/>
      <c r="P9" s="87">
        <f>SUM(D9:O9)</f>
        <v>4.4999999999999998E-2</v>
      </c>
    </row>
    <row r="10" spans="1:17" ht="13.8" thickBot="1" x14ac:dyDescent="0.3">
      <c r="A10" s="91" t="s">
        <v>856</v>
      </c>
      <c r="B10" s="4"/>
      <c r="C10" s="82"/>
      <c r="D10" s="99">
        <f t="shared" ref="D10:O10" si="3">D9*D8</f>
        <v>0</v>
      </c>
      <c r="E10" s="99">
        <f t="shared" si="3"/>
        <v>518.90265000000011</v>
      </c>
      <c r="F10" s="99">
        <f t="shared" si="3"/>
        <v>0</v>
      </c>
      <c r="G10" s="99">
        <f t="shared" si="3"/>
        <v>524.09167650000006</v>
      </c>
      <c r="H10" s="99">
        <f t="shared" si="3"/>
        <v>533.0390407650001</v>
      </c>
      <c r="I10" s="99">
        <f t="shared" si="3"/>
        <v>0</v>
      </c>
      <c r="J10" s="99">
        <f t="shared" si="3"/>
        <v>542.07587867265011</v>
      </c>
      <c r="K10" s="99">
        <f t="shared" si="3"/>
        <v>273.74831872968832</v>
      </c>
      <c r="L10" s="99">
        <f t="shared" si="3"/>
        <v>0</v>
      </c>
      <c r="M10" s="99">
        <f t="shared" si="3"/>
        <v>0</v>
      </c>
      <c r="N10" s="99">
        <f t="shared" si="3"/>
        <v>0</v>
      </c>
      <c r="O10" s="99">
        <f t="shared" si="3"/>
        <v>0</v>
      </c>
      <c r="P10" s="99">
        <f>SUM(D10:O10)</f>
        <v>2391.8575646673389</v>
      </c>
    </row>
    <row r="11" spans="1:17" x14ac:dyDescent="0.25">
      <c r="A11" s="88" t="s">
        <v>857</v>
      </c>
      <c r="B11" s="4"/>
      <c r="C11" s="82"/>
      <c r="D11" s="90">
        <f t="shared" ref="D11:O11" si="4">D8+D10</f>
        <v>51537.270000000004</v>
      </c>
      <c r="E11" s="90">
        <f t="shared" si="4"/>
        <v>52409.16765000001</v>
      </c>
      <c r="F11" s="90">
        <f t="shared" si="4"/>
        <v>52409.16765000001</v>
      </c>
      <c r="G11" s="90">
        <f t="shared" si="4"/>
        <v>52933.259326500011</v>
      </c>
      <c r="H11" s="90">
        <f t="shared" si="4"/>
        <v>53836.943117265007</v>
      </c>
      <c r="I11" s="90">
        <f t="shared" si="4"/>
        <v>53836.943117265007</v>
      </c>
      <c r="J11" s="90">
        <f t="shared" si="4"/>
        <v>54749.663745937658</v>
      </c>
      <c r="K11" s="90">
        <f t="shared" si="4"/>
        <v>55023.412064667347</v>
      </c>
      <c r="L11" s="90">
        <f t="shared" si="4"/>
        <v>55023.412064667347</v>
      </c>
      <c r="M11" s="90">
        <f t="shared" si="4"/>
        <v>55023.412064667347</v>
      </c>
      <c r="N11" s="90">
        <f t="shared" si="4"/>
        <v>54652.767314667348</v>
      </c>
      <c r="O11" s="90">
        <f t="shared" si="4"/>
        <v>54652.767314667348</v>
      </c>
      <c r="P11" s="90">
        <f>SUM(D11:O11)</f>
        <v>646088.18543030438</v>
      </c>
      <c r="Q11" s="100"/>
    </row>
    <row r="12" spans="1:17" ht="27" thickBot="1" x14ac:dyDescent="0.3">
      <c r="A12" s="101"/>
      <c r="B12" s="102" t="s">
        <v>858</v>
      </c>
      <c r="C12" s="103" t="s">
        <v>859</v>
      </c>
      <c r="D12" s="83" t="s">
        <v>835</v>
      </c>
      <c r="E12" s="83" t="s">
        <v>836</v>
      </c>
      <c r="F12" s="83" t="s">
        <v>837</v>
      </c>
      <c r="G12" s="83" t="s">
        <v>838</v>
      </c>
      <c r="H12" s="83" t="s">
        <v>839</v>
      </c>
      <c r="I12" s="83" t="s">
        <v>840</v>
      </c>
      <c r="J12" s="83" t="s">
        <v>841</v>
      </c>
      <c r="K12" s="83" t="s">
        <v>842</v>
      </c>
      <c r="L12" s="83" t="s">
        <v>843</v>
      </c>
      <c r="M12" s="83" t="s">
        <v>844</v>
      </c>
      <c r="N12" s="83" t="s">
        <v>845</v>
      </c>
      <c r="O12" s="83" t="s">
        <v>846</v>
      </c>
      <c r="P12" s="83" t="s">
        <v>847</v>
      </c>
    </row>
    <row r="13" spans="1:17" x14ac:dyDescent="0.25">
      <c r="A13" s="104" t="s">
        <v>17</v>
      </c>
      <c r="B13" s="4"/>
      <c r="C13" s="8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7" x14ac:dyDescent="0.25">
      <c r="A14" s="9" t="s">
        <v>18</v>
      </c>
      <c r="B14" s="10">
        <v>590800.85999999987</v>
      </c>
      <c r="C14" s="90">
        <f t="shared" ref="C14:C19" si="5">SUM(B14/12)</f>
        <v>49233.404999999992</v>
      </c>
      <c r="D14" s="90">
        <f t="shared" ref="D14:O14" si="6">SUM(D11)</f>
        <v>51537.270000000004</v>
      </c>
      <c r="E14" s="90">
        <f t="shared" si="6"/>
        <v>52409.16765000001</v>
      </c>
      <c r="F14" s="90">
        <f t="shared" si="6"/>
        <v>52409.16765000001</v>
      </c>
      <c r="G14" s="90">
        <f t="shared" si="6"/>
        <v>52933.259326500011</v>
      </c>
      <c r="H14" s="90">
        <f t="shared" si="6"/>
        <v>53836.943117265007</v>
      </c>
      <c r="I14" s="90">
        <f t="shared" si="6"/>
        <v>53836.943117265007</v>
      </c>
      <c r="J14" s="90">
        <f t="shared" si="6"/>
        <v>54749.663745937658</v>
      </c>
      <c r="K14" s="90">
        <f t="shared" si="6"/>
        <v>55023.412064667347</v>
      </c>
      <c r="L14" s="90">
        <f t="shared" si="6"/>
        <v>55023.412064667347</v>
      </c>
      <c r="M14" s="90">
        <f t="shared" si="6"/>
        <v>55023.412064667347</v>
      </c>
      <c r="N14" s="90">
        <f t="shared" si="6"/>
        <v>54652.767314667348</v>
      </c>
      <c r="O14" s="90">
        <f t="shared" si="6"/>
        <v>54652.767314667348</v>
      </c>
      <c r="P14" s="90">
        <f t="shared" ref="P14:P20" si="7">SUM(D14:O14)</f>
        <v>646088.18543030438</v>
      </c>
    </row>
    <row r="15" spans="1:17" x14ac:dyDescent="0.25">
      <c r="A15" s="9" t="s">
        <v>19</v>
      </c>
      <c r="B15" s="10">
        <v>15972.52</v>
      </c>
      <c r="C15" s="90">
        <f t="shared" si="5"/>
        <v>1331.0433333333333</v>
      </c>
      <c r="D15" s="89">
        <f t="shared" ref="D15:O19" si="8">C15</f>
        <v>1331.0433333333333</v>
      </c>
      <c r="E15" s="89">
        <f t="shared" si="8"/>
        <v>1331.0433333333333</v>
      </c>
      <c r="F15" s="89">
        <f t="shared" si="8"/>
        <v>1331.0433333333333</v>
      </c>
      <c r="G15" s="89">
        <f t="shared" si="8"/>
        <v>1331.0433333333333</v>
      </c>
      <c r="H15" s="89">
        <f t="shared" si="8"/>
        <v>1331.0433333333333</v>
      </c>
      <c r="I15" s="89">
        <f t="shared" si="8"/>
        <v>1331.0433333333333</v>
      </c>
      <c r="J15" s="89">
        <f t="shared" si="8"/>
        <v>1331.0433333333333</v>
      </c>
      <c r="K15" s="89">
        <f t="shared" si="8"/>
        <v>1331.0433333333333</v>
      </c>
      <c r="L15" s="89">
        <f t="shared" si="8"/>
        <v>1331.0433333333333</v>
      </c>
      <c r="M15" s="89">
        <f t="shared" si="8"/>
        <v>1331.0433333333333</v>
      </c>
      <c r="N15" s="89">
        <f t="shared" si="8"/>
        <v>1331.0433333333333</v>
      </c>
      <c r="O15" s="89">
        <f t="shared" si="8"/>
        <v>1331.0433333333333</v>
      </c>
      <c r="P15" s="90">
        <f t="shared" si="7"/>
        <v>15972.519999999999</v>
      </c>
    </row>
    <row r="16" spans="1:17" x14ac:dyDescent="0.25">
      <c r="A16" s="9" t="s">
        <v>20</v>
      </c>
      <c r="B16" s="10">
        <v>4668.25</v>
      </c>
      <c r="C16" s="90">
        <f t="shared" si="5"/>
        <v>389.02083333333331</v>
      </c>
      <c r="D16" s="89">
        <f t="shared" si="8"/>
        <v>389.02083333333331</v>
      </c>
      <c r="E16" s="89">
        <f t="shared" si="8"/>
        <v>389.02083333333331</v>
      </c>
      <c r="F16" s="89">
        <f t="shared" si="8"/>
        <v>389.02083333333331</v>
      </c>
      <c r="G16" s="89">
        <f t="shared" si="8"/>
        <v>389.02083333333331</v>
      </c>
      <c r="H16" s="89">
        <f t="shared" si="8"/>
        <v>389.02083333333331</v>
      </c>
      <c r="I16" s="89">
        <f t="shared" si="8"/>
        <v>389.02083333333331</v>
      </c>
      <c r="J16" s="89">
        <f t="shared" si="8"/>
        <v>389.02083333333331</v>
      </c>
      <c r="K16" s="89">
        <f t="shared" si="8"/>
        <v>389.02083333333331</v>
      </c>
      <c r="L16" s="89">
        <f t="shared" si="8"/>
        <v>389.02083333333331</v>
      </c>
      <c r="M16" s="89">
        <f t="shared" si="8"/>
        <v>389.02083333333331</v>
      </c>
      <c r="N16" s="89">
        <f t="shared" si="8"/>
        <v>389.02083333333331</v>
      </c>
      <c r="O16" s="89">
        <f t="shared" si="8"/>
        <v>389.02083333333331</v>
      </c>
      <c r="P16" s="90">
        <f t="shared" si="7"/>
        <v>4668.25</v>
      </c>
    </row>
    <row r="17" spans="1:17" ht="12.6" customHeight="1" x14ac:dyDescent="0.25">
      <c r="A17" s="9" t="s">
        <v>21</v>
      </c>
      <c r="B17" s="10">
        <v>30404.29</v>
      </c>
      <c r="C17" s="90">
        <f t="shared" si="5"/>
        <v>2533.6908333333336</v>
      </c>
      <c r="D17" s="89">
        <f t="shared" si="8"/>
        <v>2533.6908333333336</v>
      </c>
      <c r="E17" s="89">
        <f t="shared" si="8"/>
        <v>2533.6908333333336</v>
      </c>
      <c r="F17" s="89">
        <f t="shared" si="8"/>
        <v>2533.6908333333336</v>
      </c>
      <c r="G17" s="89">
        <f t="shared" si="8"/>
        <v>2533.6908333333336</v>
      </c>
      <c r="H17" s="89">
        <f t="shared" si="8"/>
        <v>2533.6908333333336</v>
      </c>
      <c r="I17" s="89">
        <f t="shared" si="8"/>
        <v>2533.6908333333336</v>
      </c>
      <c r="J17" s="89">
        <f t="shared" si="8"/>
        <v>2533.6908333333336</v>
      </c>
      <c r="K17" s="89">
        <f t="shared" si="8"/>
        <v>2533.6908333333336</v>
      </c>
      <c r="L17" s="89">
        <f t="shared" si="8"/>
        <v>2533.6908333333336</v>
      </c>
      <c r="M17" s="89">
        <f t="shared" si="8"/>
        <v>2533.6908333333336</v>
      </c>
      <c r="N17" s="89">
        <f t="shared" si="8"/>
        <v>2533.6908333333336</v>
      </c>
      <c r="O17" s="89">
        <f t="shared" si="8"/>
        <v>2533.6908333333336</v>
      </c>
      <c r="P17" s="90">
        <f t="shared" si="7"/>
        <v>30404.290000000005</v>
      </c>
    </row>
    <row r="18" spans="1:17" x14ac:dyDescent="0.25">
      <c r="A18" s="106"/>
      <c r="B18" s="105"/>
      <c r="C18" s="90">
        <f t="shared" si="5"/>
        <v>0</v>
      </c>
      <c r="D18" s="89">
        <f t="shared" si="8"/>
        <v>0</v>
      </c>
      <c r="E18" s="89">
        <f t="shared" si="8"/>
        <v>0</v>
      </c>
      <c r="F18" s="89">
        <f t="shared" si="8"/>
        <v>0</v>
      </c>
      <c r="G18" s="89">
        <f t="shared" si="8"/>
        <v>0</v>
      </c>
      <c r="H18" s="89">
        <f t="shared" si="8"/>
        <v>0</v>
      </c>
      <c r="I18" s="89">
        <f t="shared" si="8"/>
        <v>0</v>
      </c>
      <c r="J18" s="89">
        <f t="shared" si="8"/>
        <v>0</v>
      </c>
      <c r="K18" s="89">
        <f t="shared" si="8"/>
        <v>0</v>
      </c>
      <c r="L18" s="89">
        <f t="shared" si="8"/>
        <v>0</v>
      </c>
      <c r="M18" s="89">
        <f t="shared" si="8"/>
        <v>0</v>
      </c>
      <c r="N18" s="89">
        <f t="shared" si="8"/>
        <v>0</v>
      </c>
      <c r="O18" s="89">
        <f t="shared" si="8"/>
        <v>0</v>
      </c>
      <c r="P18" s="90">
        <f t="shared" si="7"/>
        <v>0</v>
      </c>
    </row>
    <row r="19" spans="1:17" ht="13.8" thickBot="1" x14ac:dyDescent="0.3">
      <c r="A19" s="106"/>
      <c r="B19" s="105"/>
      <c r="C19" s="90">
        <f t="shared" si="5"/>
        <v>0</v>
      </c>
      <c r="D19" s="89">
        <f t="shared" si="8"/>
        <v>0</v>
      </c>
      <c r="E19" s="89">
        <f t="shared" si="8"/>
        <v>0</v>
      </c>
      <c r="F19" s="89">
        <f t="shared" si="8"/>
        <v>0</v>
      </c>
      <c r="G19" s="89">
        <f t="shared" si="8"/>
        <v>0</v>
      </c>
      <c r="H19" s="89">
        <f t="shared" si="8"/>
        <v>0</v>
      </c>
      <c r="I19" s="89">
        <f t="shared" si="8"/>
        <v>0</v>
      </c>
      <c r="J19" s="89">
        <f t="shared" si="8"/>
        <v>0</v>
      </c>
      <c r="K19" s="89">
        <f t="shared" si="8"/>
        <v>0</v>
      </c>
      <c r="L19" s="89">
        <f t="shared" si="8"/>
        <v>0</v>
      </c>
      <c r="M19" s="89">
        <f t="shared" si="8"/>
        <v>0</v>
      </c>
      <c r="N19" s="89">
        <f t="shared" si="8"/>
        <v>0</v>
      </c>
      <c r="O19" s="89">
        <f t="shared" si="8"/>
        <v>0</v>
      </c>
      <c r="P19" s="90">
        <f t="shared" si="7"/>
        <v>0</v>
      </c>
    </row>
    <row r="20" spans="1:17" ht="13.8" thickBot="1" x14ac:dyDescent="0.3">
      <c r="A20" s="107" t="s">
        <v>860</v>
      </c>
      <c r="B20" s="108">
        <f t="shared" ref="B20:O20" si="9">SUM(B14:B19)</f>
        <v>641845.91999999993</v>
      </c>
      <c r="C20" s="108">
        <f t="shared" si="9"/>
        <v>53487.159999999996</v>
      </c>
      <c r="D20" s="108">
        <f t="shared" si="9"/>
        <v>55791.025000000009</v>
      </c>
      <c r="E20" s="108">
        <f t="shared" si="9"/>
        <v>56662.922650000015</v>
      </c>
      <c r="F20" s="108">
        <f t="shared" si="9"/>
        <v>56662.922650000015</v>
      </c>
      <c r="G20" s="108">
        <f t="shared" si="9"/>
        <v>57187.014326500015</v>
      </c>
      <c r="H20" s="108">
        <f t="shared" si="9"/>
        <v>58090.698117265012</v>
      </c>
      <c r="I20" s="108">
        <f t="shared" si="9"/>
        <v>58090.698117265012</v>
      </c>
      <c r="J20" s="108">
        <f t="shared" si="9"/>
        <v>59003.418745937663</v>
      </c>
      <c r="K20" s="108">
        <f t="shared" si="9"/>
        <v>59277.167064667352</v>
      </c>
      <c r="L20" s="108">
        <f t="shared" si="9"/>
        <v>59277.167064667352</v>
      </c>
      <c r="M20" s="108">
        <f t="shared" si="9"/>
        <v>59277.167064667352</v>
      </c>
      <c r="N20" s="108">
        <f t="shared" si="9"/>
        <v>58906.522314667352</v>
      </c>
      <c r="O20" s="108">
        <f t="shared" si="9"/>
        <v>58906.522314667352</v>
      </c>
      <c r="P20" s="109">
        <f t="shared" si="7"/>
        <v>697133.24543030444</v>
      </c>
      <c r="Q20" s="110"/>
    </row>
    <row r="21" spans="1:17" x14ac:dyDescent="0.25">
      <c r="A21" s="111" t="s">
        <v>861</v>
      </c>
      <c r="B21" s="112"/>
      <c r="C21" s="11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114">
        <f>(P20/B20)-1</f>
        <v>8.6138002451280782E-2</v>
      </c>
    </row>
    <row r="22" spans="1:17" x14ac:dyDescent="0.25">
      <c r="A22" s="9" t="s">
        <v>24</v>
      </c>
      <c r="B22" s="10">
        <v>81235.759999999995</v>
      </c>
      <c r="C22" s="90">
        <f>SUM(B22/12)</f>
        <v>6769.6466666666665</v>
      </c>
      <c r="D22" s="95">
        <f>[1]Payroll!H48</f>
        <v>0</v>
      </c>
      <c r="E22" s="95">
        <f t="shared" ref="E22:O23" si="10">D22</f>
        <v>0</v>
      </c>
      <c r="F22" s="95">
        <f t="shared" si="10"/>
        <v>0</v>
      </c>
      <c r="G22" s="95">
        <f t="shared" si="10"/>
        <v>0</v>
      </c>
      <c r="H22" s="95">
        <f t="shared" si="10"/>
        <v>0</v>
      </c>
      <c r="I22" s="95">
        <f t="shared" si="10"/>
        <v>0</v>
      </c>
      <c r="J22" s="95">
        <f t="shared" si="10"/>
        <v>0</v>
      </c>
      <c r="K22" s="95">
        <f t="shared" si="10"/>
        <v>0</v>
      </c>
      <c r="L22" s="95">
        <f t="shared" si="10"/>
        <v>0</v>
      </c>
      <c r="M22" s="95">
        <f t="shared" si="10"/>
        <v>0</v>
      </c>
      <c r="N22" s="95">
        <f t="shared" si="10"/>
        <v>0</v>
      </c>
      <c r="O22" s="95">
        <f t="shared" si="10"/>
        <v>0</v>
      </c>
      <c r="P22" s="95">
        <f t="shared" ref="P22:P51" si="11">SUM(D22:O22)</f>
        <v>0</v>
      </c>
    </row>
    <row r="23" spans="1:17" x14ac:dyDescent="0.25">
      <c r="A23" s="9" t="s">
        <v>25</v>
      </c>
      <c r="B23" s="10">
        <v>1307.0899999999999</v>
      </c>
      <c r="C23" s="90">
        <f>SUM(B23/12)</f>
        <v>108.92416666666666</v>
      </c>
      <c r="D23" s="115">
        <f>C23</f>
        <v>108.92416666666666</v>
      </c>
      <c r="E23" s="115">
        <f t="shared" si="10"/>
        <v>108.92416666666666</v>
      </c>
      <c r="F23" s="115">
        <f t="shared" si="10"/>
        <v>108.92416666666666</v>
      </c>
      <c r="G23" s="115">
        <f t="shared" si="10"/>
        <v>108.92416666666666</v>
      </c>
      <c r="H23" s="115">
        <f t="shared" si="10"/>
        <v>108.92416666666666</v>
      </c>
      <c r="I23" s="115">
        <f t="shared" si="10"/>
        <v>108.92416666666666</v>
      </c>
      <c r="J23" s="115">
        <f t="shared" si="10"/>
        <v>108.92416666666666</v>
      </c>
      <c r="K23" s="115">
        <f t="shared" si="10"/>
        <v>108.92416666666666</v>
      </c>
      <c r="L23" s="115">
        <f t="shared" si="10"/>
        <v>108.92416666666666</v>
      </c>
      <c r="M23" s="115">
        <f t="shared" si="10"/>
        <v>108.92416666666666</v>
      </c>
      <c r="N23" s="115">
        <f t="shared" si="10"/>
        <v>108.92416666666666</v>
      </c>
      <c r="O23" s="115">
        <f t="shared" si="10"/>
        <v>108.92416666666666</v>
      </c>
      <c r="P23" s="95">
        <f t="shared" si="11"/>
        <v>1307.0899999999999</v>
      </c>
    </row>
    <row r="24" spans="1:17" x14ac:dyDescent="0.25">
      <c r="A24" s="9" t="s">
        <v>26</v>
      </c>
      <c r="B24" s="10">
        <v>660</v>
      </c>
      <c r="C24" s="90">
        <f>SUM(B24/12)</f>
        <v>55</v>
      </c>
      <c r="D24" s="115">
        <f t="shared" ref="D24:O49" si="12">C24</f>
        <v>55</v>
      </c>
      <c r="E24" s="115">
        <f t="shared" si="12"/>
        <v>55</v>
      </c>
      <c r="F24" s="115">
        <f t="shared" si="12"/>
        <v>55</v>
      </c>
      <c r="G24" s="115">
        <f t="shared" si="12"/>
        <v>55</v>
      </c>
      <c r="H24" s="115">
        <f t="shared" si="12"/>
        <v>55</v>
      </c>
      <c r="I24" s="115">
        <f t="shared" si="12"/>
        <v>55</v>
      </c>
      <c r="J24" s="115">
        <f t="shared" si="12"/>
        <v>55</v>
      </c>
      <c r="K24" s="115">
        <f t="shared" si="12"/>
        <v>55</v>
      </c>
      <c r="L24" s="115">
        <f t="shared" si="12"/>
        <v>55</v>
      </c>
      <c r="M24" s="115">
        <f t="shared" si="12"/>
        <v>55</v>
      </c>
      <c r="N24" s="115">
        <f t="shared" si="12"/>
        <v>55</v>
      </c>
      <c r="O24" s="115">
        <f t="shared" si="12"/>
        <v>55</v>
      </c>
      <c r="P24" s="95">
        <f t="shared" si="11"/>
        <v>660</v>
      </c>
    </row>
    <row r="25" spans="1:17" x14ac:dyDescent="0.25">
      <c r="A25" s="9" t="s">
        <v>27</v>
      </c>
      <c r="B25" s="10">
        <v>4088.89</v>
      </c>
      <c r="C25" s="90">
        <f>B25/12</f>
        <v>340.74083333333334</v>
      </c>
      <c r="D25" s="115">
        <f t="shared" si="12"/>
        <v>340.74083333333334</v>
      </c>
      <c r="E25" s="115">
        <f t="shared" si="12"/>
        <v>340.74083333333334</v>
      </c>
      <c r="F25" s="115">
        <f t="shared" si="12"/>
        <v>340.74083333333334</v>
      </c>
      <c r="G25" s="115">
        <f t="shared" si="12"/>
        <v>340.74083333333334</v>
      </c>
      <c r="H25" s="115">
        <f t="shared" si="12"/>
        <v>340.74083333333334</v>
      </c>
      <c r="I25" s="115">
        <f t="shared" si="12"/>
        <v>340.74083333333334</v>
      </c>
      <c r="J25" s="115">
        <f t="shared" si="12"/>
        <v>340.74083333333334</v>
      </c>
      <c r="K25" s="115">
        <f t="shared" si="12"/>
        <v>340.74083333333334</v>
      </c>
      <c r="L25" s="115">
        <f t="shared" si="12"/>
        <v>340.74083333333334</v>
      </c>
      <c r="M25" s="115">
        <f t="shared" si="12"/>
        <v>340.74083333333334</v>
      </c>
      <c r="N25" s="115">
        <f t="shared" si="12"/>
        <v>340.74083333333334</v>
      </c>
      <c r="O25" s="115">
        <f t="shared" si="12"/>
        <v>340.74083333333334</v>
      </c>
      <c r="P25" s="95">
        <f t="shared" si="11"/>
        <v>4088.89</v>
      </c>
    </row>
    <row r="26" spans="1:17" x14ac:dyDescent="0.25">
      <c r="A26" s="9" t="s">
        <v>28</v>
      </c>
      <c r="B26" s="10">
        <v>86.16</v>
      </c>
      <c r="C26" s="90">
        <f t="shared" ref="C26:C50" si="13">SUM(B26/12)</f>
        <v>7.18</v>
      </c>
      <c r="D26" s="115">
        <f t="shared" si="12"/>
        <v>7.18</v>
      </c>
      <c r="E26" s="115">
        <f t="shared" si="12"/>
        <v>7.18</v>
      </c>
      <c r="F26" s="115">
        <f t="shared" si="12"/>
        <v>7.18</v>
      </c>
      <c r="G26" s="115">
        <f t="shared" si="12"/>
        <v>7.18</v>
      </c>
      <c r="H26" s="115">
        <f t="shared" si="12"/>
        <v>7.18</v>
      </c>
      <c r="I26" s="115">
        <f t="shared" si="12"/>
        <v>7.18</v>
      </c>
      <c r="J26" s="115">
        <f t="shared" si="12"/>
        <v>7.18</v>
      </c>
      <c r="K26" s="115">
        <f t="shared" si="12"/>
        <v>7.18</v>
      </c>
      <c r="L26" s="115">
        <f t="shared" si="12"/>
        <v>7.18</v>
      </c>
      <c r="M26" s="115">
        <f t="shared" si="12"/>
        <v>7.18</v>
      </c>
      <c r="N26" s="115">
        <f t="shared" si="12"/>
        <v>7.18</v>
      </c>
      <c r="O26" s="115">
        <f t="shared" si="12"/>
        <v>7.18</v>
      </c>
      <c r="P26" s="95">
        <f t="shared" si="11"/>
        <v>86.160000000000025</v>
      </c>
    </row>
    <row r="27" spans="1:17" x14ac:dyDescent="0.25">
      <c r="A27" s="9" t="s">
        <v>29</v>
      </c>
      <c r="B27" s="10">
        <v>900</v>
      </c>
      <c r="C27" s="90">
        <f t="shared" si="13"/>
        <v>75</v>
      </c>
      <c r="D27" s="115">
        <f t="shared" si="12"/>
        <v>75</v>
      </c>
      <c r="E27" s="115">
        <f t="shared" si="12"/>
        <v>75</v>
      </c>
      <c r="F27" s="115">
        <f t="shared" si="12"/>
        <v>75</v>
      </c>
      <c r="G27" s="115">
        <f t="shared" si="12"/>
        <v>75</v>
      </c>
      <c r="H27" s="115">
        <f t="shared" si="12"/>
        <v>75</v>
      </c>
      <c r="I27" s="115">
        <f t="shared" si="12"/>
        <v>75</v>
      </c>
      <c r="J27" s="115">
        <f t="shared" si="12"/>
        <v>75</v>
      </c>
      <c r="K27" s="115">
        <f t="shared" si="12"/>
        <v>75</v>
      </c>
      <c r="L27" s="115">
        <f t="shared" si="12"/>
        <v>75</v>
      </c>
      <c r="M27" s="115">
        <f t="shared" si="12"/>
        <v>75</v>
      </c>
      <c r="N27" s="115">
        <f t="shared" si="12"/>
        <v>75</v>
      </c>
      <c r="O27" s="115">
        <f t="shared" si="12"/>
        <v>75</v>
      </c>
      <c r="P27" s="95">
        <f t="shared" si="11"/>
        <v>900</v>
      </c>
    </row>
    <row r="28" spans="1:17" x14ac:dyDescent="0.25">
      <c r="A28" s="9" t="s">
        <v>30</v>
      </c>
      <c r="B28" s="10">
        <v>5799.0199999999995</v>
      </c>
      <c r="C28" s="90">
        <f t="shared" si="13"/>
        <v>483.25166666666661</v>
      </c>
      <c r="D28" s="115">
        <f t="shared" si="12"/>
        <v>483.25166666666661</v>
      </c>
      <c r="E28" s="115">
        <f t="shared" si="12"/>
        <v>483.25166666666661</v>
      </c>
      <c r="F28" s="115">
        <f t="shared" si="12"/>
        <v>483.25166666666661</v>
      </c>
      <c r="G28" s="115">
        <f t="shared" si="12"/>
        <v>483.25166666666661</v>
      </c>
      <c r="H28" s="115">
        <f t="shared" si="12"/>
        <v>483.25166666666661</v>
      </c>
      <c r="I28" s="115">
        <f t="shared" si="12"/>
        <v>483.25166666666661</v>
      </c>
      <c r="J28" s="115">
        <f t="shared" si="12"/>
        <v>483.25166666666661</v>
      </c>
      <c r="K28" s="115">
        <f t="shared" si="12"/>
        <v>483.25166666666661</v>
      </c>
      <c r="L28" s="115">
        <f t="shared" si="12"/>
        <v>483.25166666666661</v>
      </c>
      <c r="M28" s="115">
        <f t="shared" si="12"/>
        <v>483.25166666666661</v>
      </c>
      <c r="N28" s="115">
        <f t="shared" si="12"/>
        <v>483.25166666666661</v>
      </c>
      <c r="O28" s="115">
        <f t="shared" si="12"/>
        <v>483.25166666666661</v>
      </c>
      <c r="P28" s="95">
        <f t="shared" si="11"/>
        <v>5799.02</v>
      </c>
    </row>
    <row r="29" spans="1:17" x14ac:dyDescent="0.25">
      <c r="A29" s="9" t="s">
        <v>31</v>
      </c>
      <c r="B29" s="10">
        <v>13003.179999999998</v>
      </c>
      <c r="C29" s="90">
        <f t="shared" si="13"/>
        <v>1083.5983333333331</v>
      </c>
      <c r="D29" s="115">
        <f t="shared" ref="D29:O41" si="14">C29</f>
        <v>1083.5983333333331</v>
      </c>
      <c r="E29" s="115">
        <f t="shared" si="14"/>
        <v>1083.5983333333331</v>
      </c>
      <c r="F29" s="115">
        <f t="shared" si="14"/>
        <v>1083.5983333333331</v>
      </c>
      <c r="G29" s="115">
        <f t="shared" si="14"/>
        <v>1083.5983333333331</v>
      </c>
      <c r="H29" s="115">
        <f t="shared" si="14"/>
        <v>1083.5983333333331</v>
      </c>
      <c r="I29" s="115">
        <f t="shared" si="14"/>
        <v>1083.5983333333331</v>
      </c>
      <c r="J29" s="115">
        <f t="shared" si="14"/>
        <v>1083.5983333333331</v>
      </c>
      <c r="K29" s="115">
        <f t="shared" si="14"/>
        <v>1083.5983333333331</v>
      </c>
      <c r="L29" s="115">
        <f t="shared" si="14"/>
        <v>1083.5983333333331</v>
      </c>
      <c r="M29" s="115">
        <f t="shared" si="14"/>
        <v>1083.5983333333331</v>
      </c>
      <c r="N29" s="115">
        <f t="shared" si="14"/>
        <v>1083.5983333333331</v>
      </c>
      <c r="O29" s="115">
        <f t="shared" si="14"/>
        <v>1083.5983333333331</v>
      </c>
      <c r="P29" s="95">
        <f t="shared" ref="P29:P41" si="15">SUM(D29:O29)</f>
        <v>13003.179999999998</v>
      </c>
    </row>
    <row r="30" spans="1:17" x14ac:dyDescent="0.25">
      <c r="A30" s="9" t="s">
        <v>32</v>
      </c>
      <c r="B30" s="10">
        <v>235.64000000000001</v>
      </c>
      <c r="C30" s="90">
        <f t="shared" si="13"/>
        <v>19.636666666666667</v>
      </c>
      <c r="D30" s="115">
        <f t="shared" si="14"/>
        <v>19.636666666666667</v>
      </c>
      <c r="E30" s="115">
        <f t="shared" si="14"/>
        <v>19.636666666666667</v>
      </c>
      <c r="F30" s="115">
        <f t="shared" si="14"/>
        <v>19.636666666666667</v>
      </c>
      <c r="G30" s="115">
        <f t="shared" si="14"/>
        <v>19.636666666666667</v>
      </c>
      <c r="H30" s="115">
        <f t="shared" si="14"/>
        <v>19.636666666666667</v>
      </c>
      <c r="I30" s="115">
        <f t="shared" si="14"/>
        <v>19.636666666666667</v>
      </c>
      <c r="J30" s="115">
        <f t="shared" si="14"/>
        <v>19.636666666666667</v>
      </c>
      <c r="K30" s="115">
        <f t="shared" si="14"/>
        <v>19.636666666666667</v>
      </c>
      <c r="L30" s="115">
        <f t="shared" si="14"/>
        <v>19.636666666666667</v>
      </c>
      <c r="M30" s="115">
        <f t="shared" si="14"/>
        <v>19.636666666666667</v>
      </c>
      <c r="N30" s="115">
        <f t="shared" si="14"/>
        <v>19.636666666666667</v>
      </c>
      <c r="O30" s="115">
        <f t="shared" si="14"/>
        <v>19.636666666666667</v>
      </c>
      <c r="P30" s="95">
        <f t="shared" si="15"/>
        <v>235.63999999999996</v>
      </c>
    </row>
    <row r="31" spans="1:17" x14ac:dyDescent="0.25">
      <c r="A31" s="9" t="s">
        <v>33</v>
      </c>
      <c r="B31" s="10">
        <v>6323.5700000000006</v>
      </c>
      <c r="C31" s="90">
        <f t="shared" si="13"/>
        <v>526.96416666666676</v>
      </c>
      <c r="D31" s="115">
        <v>0</v>
      </c>
      <c r="E31" s="115">
        <f t="shared" si="14"/>
        <v>0</v>
      </c>
      <c r="F31" s="115">
        <f t="shared" si="14"/>
        <v>0</v>
      </c>
      <c r="G31" s="115">
        <f t="shared" si="14"/>
        <v>0</v>
      </c>
      <c r="H31" s="115">
        <f t="shared" si="14"/>
        <v>0</v>
      </c>
      <c r="I31" s="115">
        <f t="shared" si="14"/>
        <v>0</v>
      </c>
      <c r="J31" s="115">
        <f t="shared" si="14"/>
        <v>0</v>
      </c>
      <c r="K31" s="115">
        <f t="shared" si="14"/>
        <v>0</v>
      </c>
      <c r="L31" s="115">
        <v>6325</v>
      </c>
      <c r="M31" s="115">
        <v>0</v>
      </c>
      <c r="N31" s="115">
        <f t="shared" si="14"/>
        <v>0</v>
      </c>
      <c r="O31" s="115">
        <f t="shared" si="14"/>
        <v>0</v>
      </c>
      <c r="P31" s="95">
        <f t="shared" si="15"/>
        <v>6325</v>
      </c>
    </row>
    <row r="32" spans="1:17" x14ac:dyDescent="0.25">
      <c r="A32" s="9" t="s">
        <v>34</v>
      </c>
      <c r="B32" s="10">
        <v>3986</v>
      </c>
      <c r="C32" s="90">
        <f t="shared" si="13"/>
        <v>332.16666666666669</v>
      </c>
      <c r="D32" s="115">
        <f t="shared" si="14"/>
        <v>332.16666666666669</v>
      </c>
      <c r="E32" s="115">
        <f t="shared" si="14"/>
        <v>332.16666666666669</v>
      </c>
      <c r="F32" s="115">
        <f t="shared" si="14"/>
        <v>332.16666666666669</v>
      </c>
      <c r="G32" s="115">
        <f t="shared" si="14"/>
        <v>332.16666666666669</v>
      </c>
      <c r="H32" s="115">
        <f t="shared" si="14"/>
        <v>332.16666666666669</v>
      </c>
      <c r="I32" s="115">
        <f t="shared" si="14"/>
        <v>332.16666666666669</v>
      </c>
      <c r="J32" s="115">
        <f t="shared" si="14"/>
        <v>332.16666666666669</v>
      </c>
      <c r="K32" s="115">
        <f t="shared" si="14"/>
        <v>332.16666666666669</v>
      </c>
      <c r="L32" s="115">
        <f t="shared" si="14"/>
        <v>332.16666666666669</v>
      </c>
      <c r="M32" s="115">
        <f t="shared" si="14"/>
        <v>332.16666666666669</v>
      </c>
      <c r="N32" s="115">
        <f t="shared" si="14"/>
        <v>332.16666666666669</v>
      </c>
      <c r="O32" s="115">
        <f t="shared" si="14"/>
        <v>332.16666666666669</v>
      </c>
      <c r="P32" s="95">
        <f t="shared" si="15"/>
        <v>3985.9999999999995</v>
      </c>
    </row>
    <row r="33" spans="1:16" x14ac:dyDescent="0.25">
      <c r="A33" s="9" t="s">
        <v>35</v>
      </c>
      <c r="B33" s="10">
        <v>10523.29</v>
      </c>
      <c r="C33" s="90">
        <f t="shared" si="13"/>
        <v>876.94083333333344</v>
      </c>
      <c r="D33" s="115">
        <f t="shared" si="14"/>
        <v>876.94083333333344</v>
      </c>
      <c r="E33" s="115">
        <f t="shared" si="14"/>
        <v>876.94083333333344</v>
      </c>
      <c r="F33" s="115">
        <f t="shared" si="14"/>
        <v>876.94083333333344</v>
      </c>
      <c r="G33" s="115">
        <f t="shared" si="14"/>
        <v>876.94083333333344</v>
      </c>
      <c r="H33" s="115">
        <f t="shared" si="14"/>
        <v>876.94083333333344</v>
      </c>
      <c r="I33" s="115">
        <f t="shared" si="14"/>
        <v>876.94083333333344</v>
      </c>
      <c r="J33" s="115">
        <f t="shared" si="14"/>
        <v>876.94083333333344</v>
      </c>
      <c r="K33" s="115">
        <f t="shared" si="14"/>
        <v>876.94083333333344</v>
      </c>
      <c r="L33" s="115">
        <f t="shared" si="14"/>
        <v>876.94083333333344</v>
      </c>
      <c r="M33" s="115">
        <f t="shared" si="14"/>
        <v>876.94083333333344</v>
      </c>
      <c r="N33" s="115">
        <f t="shared" si="14"/>
        <v>876.94083333333344</v>
      </c>
      <c r="O33" s="115">
        <f t="shared" si="14"/>
        <v>876.94083333333344</v>
      </c>
      <c r="P33" s="95">
        <f t="shared" si="15"/>
        <v>10523.29</v>
      </c>
    </row>
    <row r="34" spans="1:16" x14ac:dyDescent="0.25">
      <c r="A34" s="9" t="s">
        <v>36</v>
      </c>
      <c r="B34" s="10">
        <v>180</v>
      </c>
      <c r="C34" s="90">
        <f t="shared" si="13"/>
        <v>15</v>
      </c>
      <c r="D34" s="115">
        <f t="shared" si="14"/>
        <v>15</v>
      </c>
      <c r="E34" s="115">
        <f t="shared" si="14"/>
        <v>15</v>
      </c>
      <c r="F34" s="115">
        <f t="shared" si="14"/>
        <v>15</v>
      </c>
      <c r="G34" s="115">
        <f t="shared" si="14"/>
        <v>15</v>
      </c>
      <c r="H34" s="115">
        <f t="shared" si="14"/>
        <v>15</v>
      </c>
      <c r="I34" s="115">
        <f t="shared" si="14"/>
        <v>15</v>
      </c>
      <c r="J34" s="115">
        <f t="shared" si="14"/>
        <v>15</v>
      </c>
      <c r="K34" s="115">
        <f t="shared" si="14"/>
        <v>15</v>
      </c>
      <c r="L34" s="115">
        <f t="shared" si="14"/>
        <v>15</v>
      </c>
      <c r="M34" s="115">
        <f t="shared" si="14"/>
        <v>15</v>
      </c>
      <c r="N34" s="115">
        <f t="shared" si="14"/>
        <v>15</v>
      </c>
      <c r="O34" s="115">
        <f t="shared" si="14"/>
        <v>15</v>
      </c>
      <c r="P34" s="95">
        <f t="shared" si="15"/>
        <v>180</v>
      </c>
    </row>
    <row r="35" spans="1:16" x14ac:dyDescent="0.25">
      <c r="A35" s="9" t="s">
        <v>37</v>
      </c>
      <c r="B35" s="10">
        <v>767.25</v>
      </c>
      <c r="C35" s="90">
        <f t="shared" si="13"/>
        <v>63.9375</v>
      </c>
      <c r="D35" s="115">
        <f t="shared" si="14"/>
        <v>63.9375</v>
      </c>
      <c r="E35" s="115">
        <f t="shared" si="14"/>
        <v>63.9375</v>
      </c>
      <c r="F35" s="115">
        <f t="shared" si="14"/>
        <v>63.9375</v>
      </c>
      <c r="G35" s="115">
        <f t="shared" si="14"/>
        <v>63.9375</v>
      </c>
      <c r="H35" s="115">
        <f t="shared" si="14"/>
        <v>63.9375</v>
      </c>
      <c r="I35" s="115">
        <f t="shared" si="14"/>
        <v>63.9375</v>
      </c>
      <c r="J35" s="115">
        <f t="shared" si="14"/>
        <v>63.9375</v>
      </c>
      <c r="K35" s="115">
        <f t="shared" si="14"/>
        <v>63.9375</v>
      </c>
      <c r="L35" s="115">
        <f t="shared" si="14"/>
        <v>63.9375</v>
      </c>
      <c r="M35" s="115">
        <f t="shared" si="14"/>
        <v>63.9375</v>
      </c>
      <c r="N35" s="115">
        <f t="shared" si="14"/>
        <v>63.9375</v>
      </c>
      <c r="O35" s="115">
        <f t="shared" si="14"/>
        <v>63.9375</v>
      </c>
      <c r="P35" s="95">
        <f t="shared" si="15"/>
        <v>767.25</v>
      </c>
    </row>
    <row r="36" spans="1:16" x14ac:dyDescent="0.25">
      <c r="A36" s="9" t="s">
        <v>38</v>
      </c>
      <c r="B36" s="10">
        <v>32215.969999999998</v>
      </c>
      <c r="C36" s="90">
        <f t="shared" si="13"/>
        <v>2684.6641666666665</v>
      </c>
      <c r="D36" s="115">
        <f t="shared" si="14"/>
        <v>2684.6641666666665</v>
      </c>
      <c r="E36" s="115">
        <f t="shared" si="14"/>
        <v>2684.6641666666665</v>
      </c>
      <c r="F36" s="115">
        <f t="shared" si="14"/>
        <v>2684.6641666666665</v>
      </c>
      <c r="G36" s="115">
        <f t="shared" si="14"/>
        <v>2684.6641666666665</v>
      </c>
      <c r="H36" s="115">
        <f t="shared" si="14"/>
        <v>2684.6641666666665</v>
      </c>
      <c r="I36" s="115">
        <f t="shared" si="14"/>
        <v>2684.6641666666665</v>
      </c>
      <c r="J36" s="115">
        <f t="shared" si="14"/>
        <v>2684.6641666666665</v>
      </c>
      <c r="K36" s="115">
        <f t="shared" si="14"/>
        <v>2684.6641666666665</v>
      </c>
      <c r="L36" s="115">
        <f t="shared" si="14"/>
        <v>2684.6641666666665</v>
      </c>
      <c r="M36" s="115">
        <f t="shared" si="14"/>
        <v>2684.6641666666665</v>
      </c>
      <c r="N36" s="115">
        <f t="shared" si="14"/>
        <v>2684.6641666666665</v>
      </c>
      <c r="O36" s="115">
        <f t="shared" si="14"/>
        <v>2684.6641666666665</v>
      </c>
      <c r="P36" s="95">
        <f t="shared" si="15"/>
        <v>32215.96999999999</v>
      </c>
    </row>
    <row r="37" spans="1:16" x14ac:dyDescent="0.25">
      <c r="A37" s="9" t="s">
        <v>39</v>
      </c>
      <c r="B37" s="10">
        <v>2703.25</v>
      </c>
      <c r="C37" s="90">
        <f t="shared" si="13"/>
        <v>225.27083333333334</v>
      </c>
      <c r="D37" s="115">
        <f t="shared" si="14"/>
        <v>225.27083333333334</v>
      </c>
      <c r="E37" s="115">
        <f t="shared" si="14"/>
        <v>225.27083333333334</v>
      </c>
      <c r="F37" s="115">
        <f t="shared" si="14"/>
        <v>225.27083333333334</v>
      </c>
      <c r="G37" s="115">
        <f t="shared" si="14"/>
        <v>225.27083333333334</v>
      </c>
      <c r="H37" s="115">
        <f t="shared" si="14"/>
        <v>225.27083333333334</v>
      </c>
      <c r="I37" s="115">
        <f t="shared" si="14"/>
        <v>225.27083333333334</v>
      </c>
      <c r="J37" s="115">
        <f t="shared" si="14"/>
        <v>225.27083333333334</v>
      </c>
      <c r="K37" s="115">
        <f t="shared" si="14"/>
        <v>225.27083333333334</v>
      </c>
      <c r="L37" s="115">
        <f t="shared" si="14"/>
        <v>225.27083333333334</v>
      </c>
      <c r="M37" s="115">
        <f t="shared" si="14"/>
        <v>225.27083333333334</v>
      </c>
      <c r="N37" s="115">
        <f t="shared" si="14"/>
        <v>225.27083333333334</v>
      </c>
      <c r="O37" s="115">
        <f t="shared" si="14"/>
        <v>225.27083333333334</v>
      </c>
      <c r="P37" s="95">
        <f t="shared" si="15"/>
        <v>2703.25</v>
      </c>
    </row>
    <row r="38" spans="1:16" x14ac:dyDescent="0.25">
      <c r="A38" s="9" t="s">
        <v>40</v>
      </c>
      <c r="B38" s="10">
        <v>2850</v>
      </c>
      <c r="C38" s="90">
        <f t="shared" si="13"/>
        <v>237.5</v>
      </c>
      <c r="D38" s="115">
        <f t="shared" si="14"/>
        <v>237.5</v>
      </c>
      <c r="E38" s="115">
        <f t="shared" si="14"/>
        <v>237.5</v>
      </c>
      <c r="F38" s="115">
        <f t="shared" si="14"/>
        <v>237.5</v>
      </c>
      <c r="G38" s="115">
        <f t="shared" si="14"/>
        <v>237.5</v>
      </c>
      <c r="H38" s="115">
        <f t="shared" si="14"/>
        <v>237.5</v>
      </c>
      <c r="I38" s="115">
        <f t="shared" si="14"/>
        <v>237.5</v>
      </c>
      <c r="J38" s="115">
        <f t="shared" si="14"/>
        <v>237.5</v>
      </c>
      <c r="K38" s="115">
        <f t="shared" si="14"/>
        <v>237.5</v>
      </c>
      <c r="L38" s="115">
        <f t="shared" si="14"/>
        <v>237.5</v>
      </c>
      <c r="M38" s="115">
        <f t="shared" si="14"/>
        <v>237.5</v>
      </c>
      <c r="N38" s="115">
        <f t="shared" si="14"/>
        <v>237.5</v>
      </c>
      <c r="O38" s="115">
        <f t="shared" si="14"/>
        <v>237.5</v>
      </c>
      <c r="P38" s="95">
        <f t="shared" si="15"/>
        <v>2850</v>
      </c>
    </row>
    <row r="39" spans="1:16" x14ac:dyDescent="0.25">
      <c r="A39" s="9" t="s">
        <v>41</v>
      </c>
      <c r="B39" s="10">
        <v>4076.7099999999996</v>
      </c>
      <c r="C39" s="90">
        <f t="shared" si="13"/>
        <v>339.7258333333333</v>
      </c>
      <c r="D39" s="115">
        <f t="shared" si="14"/>
        <v>339.7258333333333</v>
      </c>
      <c r="E39" s="115">
        <f t="shared" si="14"/>
        <v>339.7258333333333</v>
      </c>
      <c r="F39" s="115">
        <f t="shared" si="14"/>
        <v>339.7258333333333</v>
      </c>
      <c r="G39" s="115">
        <f t="shared" si="14"/>
        <v>339.7258333333333</v>
      </c>
      <c r="H39" s="115">
        <f t="shared" si="14"/>
        <v>339.7258333333333</v>
      </c>
      <c r="I39" s="115">
        <f t="shared" si="14"/>
        <v>339.7258333333333</v>
      </c>
      <c r="J39" s="115">
        <f t="shared" si="14"/>
        <v>339.7258333333333</v>
      </c>
      <c r="K39" s="115">
        <f t="shared" si="14"/>
        <v>339.7258333333333</v>
      </c>
      <c r="L39" s="115">
        <f t="shared" si="14"/>
        <v>339.7258333333333</v>
      </c>
      <c r="M39" s="115">
        <f t="shared" si="14"/>
        <v>339.7258333333333</v>
      </c>
      <c r="N39" s="115">
        <f t="shared" si="14"/>
        <v>339.7258333333333</v>
      </c>
      <c r="O39" s="115">
        <f t="shared" si="14"/>
        <v>339.7258333333333</v>
      </c>
      <c r="P39" s="95">
        <f t="shared" si="15"/>
        <v>4076.7100000000005</v>
      </c>
    </row>
    <row r="40" spans="1:16" x14ac:dyDescent="0.25">
      <c r="A40" s="9" t="s">
        <v>42</v>
      </c>
      <c r="B40" s="10">
        <v>298.27</v>
      </c>
      <c r="C40" s="90">
        <f t="shared" si="13"/>
        <v>24.855833333333333</v>
      </c>
      <c r="D40" s="115">
        <f t="shared" si="14"/>
        <v>24.855833333333333</v>
      </c>
      <c r="E40" s="115">
        <f t="shared" si="14"/>
        <v>24.855833333333333</v>
      </c>
      <c r="F40" s="115">
        <f t="shared" si="14"/>
        <v>24.855833333333333</v>
      </c>
      <c r="G40" s="115">
        <f t="shared" si="14"/>
        <v>24.855833333333333</v>
      </c>
      <c r="H40" s="115">
        <f t="shared" si="14"/>
        <v>24.855833333333333</v>
      </c>
      <c r="I40" s="115">
        <f t="shared" si="14"/>
        <v>24.855833333333333</v>
      </c>
      <c r="J40" s="115">
        <f t="shared" si="14"/>
        <v>24.855833333333333</v>
      </c>
      <c r="K40" s="115">
        <f t="shared" si="14"/>
        <v>24.855833333333333</v>
      </c>
      <c r="L40" s="115">
        <f t="shared" si="14"/>
        <v>24.855833333333333</v>
      </c>
      <c r="M40" s="115">
        <f t="shared" si="14"/>
        <v>24.855833333333333</v>
      </c>
      <c r="N40" s="115">
        <f t="shared" si="14"/>
        <v>24.855833333333333</v>
      </c>
      <c r="O40" s="115">
        <f t="shared" si="14"/>
        <v>24.855833333333333</v>
      </c>
      <c r="P40" s="95">
        <f t="shared" si="15"/>
        <v>298.27</v>
      </c>
    </row>
    <row r="41" spans="1:16" x14ac:dyDescent="0.25">
      <c r="A41" s="9" t="s">
        <v>43</v>
      </c>
      <c r="B41" s="10">
        <v>7633.2099999999991</v>
      </c>
      <c r="C41" s="90">
        <f t="shared" si="13"/>
        <v>636.1008333333333</v>
      </c>
      <c r="D41" s="115">
        <f t="shared" si="14"/>
        <v>636.1008333333333</v>
      </c>
      <c r="E41" s="115">
        <f t="shared" si="14"/>
        <v>636.1008333333333</v>
      </c>
      <c r="F41" s="115">
        <f t="shared" si="14"/>
        <v>636.1008333333333</v>
      </c>
      <c r="G41" s="115">
        <f t="shared" si="14"/>
        <v>636.1008333333333</v>
      </c>
      <c r="H41" s="115">
        <f t="shared" si="14"/>
        <v>636.1008333333333</v>
      </c>
      <c r="I41" s="115">
        <f t="shared" si="14"/>
        <v>636.1008333333333</v>
      </c>
      <c r="J41" s="115">
        <f t="shared" si="14"/>
        <v>636.1008333333333</v>
      </c>
      <c r="K41" s="115">
        <f t="shared" si="14"/>
        <v>636.1008333333333</v>
      </c>
      <c r="L41" s="115">
        <f t="shared" si="14"/>
        <v>636.1008333333333</v>
      </c>
      <c r="M41" s="115">
        <f t="shared" si="14"/>
        <v>636.1008333333333</v>
      </c>
      <c r="N41" s="115">
        <f t="shared" si="14"/>
        <v>636.1008333333333</v>
      </c>
      <c r="O41" s="115">
        <f t="shared" si="14"/>
        <v>636.1008333333333</v>
      </c>
      <c r="P41" s="95">
        <f t="shared" si="15"/>
        <v>7633.2099999999982</v>
      </c>
    </row>
    <row r="42" spans="1:16" x14ac:dyDescent="0.25">
      <c r="A42" s="9" t="s">
        <v>44</v>
      </c>
      <c r="B42" s="10">
        <v>8183.64</v>
      </c>
      <c r="C42" s="90">
        <f t="shared" si="13"/>
        <v>681.97</v>
      </c>
      <c r="D42" s="115">
        <f>PRODUCT(D20,0.0335)</f>
        <v>1868.9993375000004</v>
      </c>
      <c r="E42" s="115">
        <f t="shared" ref="E42:O42" si="16">PRODUCT(E20,0.0335)</f>
        <v>1898.2079087750005</v>
      </c>
      <c r="F42" s="115">
        <f t="shared" si="16"/>
        <v>1898.2079087750005</v>
      </c>
      <c r="G42" s="115">
        <f t="shared" si="16"/>
        <v>1915.7649799377507</v>
      </c>
      <c r="H42" s="115">
        <f t="shared" si="16"/>
        <v>1946.038386928378</v>
      </c>
      <c r="I42" s="115">
        <f t="shared" si="16"/>
        <v>1946.038386928378</v>
      </c>
      <c r="J42" s="115">
        <f t="shared" si="16"/>
        <v>1976.6145279889117</v>
      </c>
      <c r="K42" s="115">
        <f t="shared" si="16"/>
        <v>1985.7850966663564</v>
      </c>
      <c r="L42" s="115">
        <f t="shared" si="16"/>
        <v>1985.7850966663564</v>
      </c>
      <c r="M42" s="115">
        <f t="shared" si="16"/>
        <v>1985.7850966663564</v>
      </c>
      <c r="N42" s="115">
        <f t="shared" si="16"/>
        <v>1973.3684975413564</v>
      </c>
      <c r="O42" s="115">
        <f t="shared" si="16"/>
        <v>1973.3684975413564</v>
      </c>
      <c r="P42" s="95">
        <f t="shared" si="11"/>
        <v>23353.963721915203</v>
      </c>
    </row>
    <row r="43" spans="1:16" x14ac:dyDescent="0.25">
      <c r="A43" s="9" t="s">
        <v>45</v>
      </c>
      <c r="B43" s="10">
        <v>979.35</v>
      </c>
      <c r="C43" s="90">
        <f t="shared" si="13"/>
        <v>81.612499999999997</v>
      </c>
      <c r="D43" s="115">
        <f t="shared" si="12"/>
        <v>81.612499999999997</v>
      </c>
      <c r="E43" s="115">
        <f t="shared" si="12"/>
        <v>81.612499999999997</v>
      </c>
      <c r="F43" s="115">
        <f t="shared" si="12"/>
        <v>81.612499999999997</v>
      </c>
      <c r="G43" s="115">
        <f t="shared" si="12"/>
        <v>81.612499999999997</v>
      </c>
      <c r="H43" s="115">
        <f t="shared" si="12"/>
        <v>81.612499999999997</v>
      </c>
      <c r="I43" s="115">
        <f t="shared" si="12"/>
        <v>81.612499999999997</v>
      </c>
      <c r="J43" s="115">
        <f t="shared" si="12"/>
        <v>81.612499999999997</v>
      </c>
      <c r="K43" s="115">
        <f t="shared" si="12"/>
        <v>81.612499999999997</v>
      </c>
      <c r="L43" s="115">
        <f t="shared" si="12"/>
        <v>81.612499999999997</v>
      </c>
      <c r="M43" s="115">
        <f t="shared" si="12"/>
        <v>81.612499999999997</v>
      </c>
      <c r="N43" s="115">
        <f t="shared" si="12"/>
        <v>81.612499999999997</v>
      </c>
      <c r="O43" s="115">
        <f t="shared" si="12"/>
        <v>81.612499999999997</v>
      </c>
      <c r="P43" s="95">
        <f t="shared" si="11"/>
        <v>979.3499999999998</v>
      </c>
    </row>
    <row r="44" spans="1:16" x14ac:dyDescent="0.25">
      <c r="A44" s="9" t="s">
        <v>46</v>
      </c>
      <c r="B44" s="10">
        <v>95.07</v>
      </c>
      <c r="C44" s="90">
        <f t="shared" si="13"/>
        <v>7.9224999999999994</v>
      </c>
      <c r="D44" s="115">
        <f t="shared" si="12"/>
        <v>7.9224999999999994</v>
      </c>
      <c r="E44" s="115">
        <f t="shared" si="12"/>
        <v>7.9224999999999994</v>
      </c>
      <c r="F44" s="115">
        <f t="shared" si="12"/>
        <v>7.9224999999999994</v>
      </c>
      <c r="G44" s="115">
        <f t="shared" si="12"/>
        <v>7.9224999999999994</v>
      </c>
      <c r="H44" s="115">
        <f t="shared" si="12"/>
        <v>7.9224999999999994</v>
      </c>
      <c r="I44" s="115">
        <f t="shared" si="12"/>
        <v>7.9224999999999994</v>
      </c>
      <c r="J44" s="115">
        <f t="shared" si="12"/>
        <v>7.9224999999999994</v>
      </c>
      <c r="K44" s="115">
        <f t="shared" si="12"/>
        <v>7.9224999999999994</v>
      </c>
      <c r="L44" s="115">
        <f t="shared" si="12"/>
        <v>7.9224999999999994</v>
      </c>
      <c r="M44" s="115">
        <f t="shared" si="12"/>
        <v>7.9224999999999994</v>
      </c>
      <c r="N44" s="115">
        <f t="shared" si="12"/>
        <v>7.9224999999999994</v>
      </c>
      <c r="O44" s="115">
        <f t="shared" si="12"/>
        <v>7.9224999999999994</v>
      </c>
      <c r="P44" s="95">
        <f t="shared" si="11"/>
        <v>95.07</v>
      </c>
    </row>
    <row r="45" spans="1:16" x14ac:dyDescent="0.25">
      <c r="A45" s="9" t="s">
        <v>47</v>
      </c>
      <c r="B45" s="10">
        <v>-30.65</v>
      </c>
      <c r="C45" s="90">
        <f t="shared" si="13"/>
        <v>-2.5541666666666667</v>
      </c>
      <c r="D45" s="115">
        <f t="shared" si="12"/>
        <v>-2.5541666666666667</v>
      </c>
      <c r="E45" s="115">
        <f t="shared" si="12"/>
        <v>-2.5541666666666667</v>
      </c>
      <c r="F45" s="115">
        <f t="shared" si="12"/>
        <v>-2.5541666666666667</v>
      </c>
      <c r="G45" s="115">
        <f t="shared" si="12"/>
        <v>-2.5541666666666667</v>
      </c>
      <c r="H45" s="115">
        <f t="shared" si="12"/>
        <v>-2.5541666666666667</v>
      </c>
      <c r="I45" s="115">
        <f t="shared" si="12"/>
        <v>-2.5541666666666667</v>
      </c>
      <c r="J45" s="115">
        <f t="shared" si="12"/>
        <v>-2.5541666666666667</v>
      </c>
      <c r="K45" s="115">
        <f t="shared" si="12"/>
        <v>-2.5541666666666667</v>
      </c>
      <c r="L45" s="115">
        <f t="shared" si="12"/>
        <v>-2.5541666666666667</v>
      </c>
      <c r="M45" s="115">
        <f t="shared" si="12"/>
        <v>-2.5541666666666667</v>
      </c>
      <c r="N45" s="115">
        <f t="shared" si="12"/>
        <v>-2.5541666666666667</v>
      </c>
      <c r="O45" s="115">
        <f t="shared" si="12"/>
        <v>-2.5541666666666667</v>
      </c>
      <c r="P45" s="95">
        <f t="shared" si="11"/>
        <v>-30.650000000000002</v>
      </c>
    </row>
    <row r="46" spans="1:16" x14ac:dyDescent="0.25">
      <c r="A46" s="9" t="s">
        <v>48</v>
      </c>
      <c r="B46" s="10">
        <v>2078.44</v>
      </c>
      <c r="C46" s="90">
        <f t="shared" si="13"/>
        <v>173.20333333333335</v>
      </c>
      <c r="D46" s="115">
        <f t="shared" si="12"/>
        <v>173.20333333333335</v>
      </c>
      <c r="E46" s="115">
        <f t="shared" si="12"/>
        <v>173.20333333333335</v>
      </c>
      <c r="F46" s="115">
        <f t="shared" si="12"/>
        <v>173.20333333333335</v>
      </c>
      <c r="G46" s="115">
        <f t="shared" si="12"/>
        <v>173.20333333333335</v>
      </c>
      <c r="H46" s="115">
        <f t="shared" si="12"/>
        <v>173.20333333333335</v>
      </c>
      <c r="I46" s="115">
        <f t="shared" si="12"/>
        <v>173.20333333333335</v>
      </c>
      <c r="J46" s="115">
        <f t="shared" si="12"/>
        <v>173.20333333333335</v>
      </c>
      <c r="K46" s="115">
        <f t="shared" si="12"/>
        <v>173.20333333333335</v>
      </c>
      <c r="L46" s="115">
        <f t="shared" si="12"/>
        <v>173.20333333333335</v>
      </c>
      <c r="M46" s="115">
        <f t="shared" si="12"/>
        <v>173.20333333333335</v>
      </c>
      <c r="N46" s="115">
        <f t="shared" si="12"/>
        <v>173.20333333333335</v>
      </c>
      <c r="O46" s="115">
        <f t="shared" si="12"/>
        <v>173.20333333333335</v>
      </c>
      <c r="P46" s="95">
        <f t="shared" si="11"/>
        <v>2078.44</v>
      </c>
    </row>
    <row r="47" spans="1:16" x14ac:dyDescent="0.25">
      <c r="A47" s="9" t="s">
        <v>49</v>
      </c>
      <c r="B47" s="10">
        <v>8521.56</v>
      </c>
      <c r="C47" s="90">
        <f t="shared" si="13"/>
        <v>710.13</v>
      </c>
      <c r="D47" s="115">
        <f t="shared" si="12"/>
        <v>710.13</v>
      </c>
      <c r="E47" s="115">
        <f t="shared" si="12"/>
        <v>710.13</v>
      </c>
      <c r="F47" s="115">
        <f t="shared" si="12"/>
        <v>710.13</v>
      </c>
      <c r="G47" s="115">
        <f t="shared" si="12"/>
        <v>710.13</v>
      </c>
      <c r="H47" s="115">
        <f t="shared" si="12"/>
        <v>710.13</v>
      </c>
      <c r="I47" s="115">
        <f t="shared" si="12"/>
        <v>710.13</v>
      </c>
      <c r="J47" s="115">
        <f t="shared" si="12"/>
        <v>710.13</v>
      </c>
      <c r="K47" s="115">
        <f t="shared" si="12"/>
        <v>710.13</v>
      </c>
      <c r="L47" s="115">
        <f t="shared" si="12"/>
        <v>710.13</v>
      </c>
      <c r="M47" s="115">
        <f t="shared" si="12"/>
        <v>710.13</v>
      </c>
      <c r="N47" s="115">
        <f t="shared" si="12"/>
        <v>710.13</v>
      </c>
      <c r="O47" s="115">
        <f t="shared" si="12"/>
        <v>710.13</v>
      </c>
      <c r="P47" s="95">
        <f t="shared" si="11"/>
        <v>8521.56</v>
      </c>
    </row>
    <row r="48" spans="1:16" x14ac:dyDescent="0.25">
      <c r="A48" s="9" t="s">
        <v>50</v>
      </c>
      <c r="B48" s="10">
        <v>527.20000000000005</v>
      </c>
      <c r="C48" s="90">
        <f t="shared" ref="C48:C49" si="17">SUM(B48/12)</f>
        <v>43.933333333333337</v>
      </c>
      <c r="D48" s="115">
        <f t="shared" si="12"/>
        <v>43.933333333333337</v>
      </c>
      <c r="E48" s="115">
        <f t="shared" si="12"/>
        <v>43.933333333333337</v>
      </c>
      <c r="F48" s="115">
        <f t="shared" si="12"/>
        <v>43.933333333333337</v>
      </c>
      <c r="G48" s="115">
        <f t="shared" si="12"/>
        <v>43.933333333333337</v>
      </c>
      <c r="H48" s="115">
        <f t="shared" si="12"/>
        <v>43.933333333333337</v>
      </c>
      <c r="I48" s="115">
        <f t="shared" si="12"/>
        <v>43.933333333333337</v>
      </c>
      <c r="J48" s="115">
        <f t="shared" si="12"/>
        <v>43.933333333333337</v>
      </c>
      <c r="K48" s="115">
        <f t="shared" si="12"/>
        <v>43.933333333333337</v>
      </c>
      <c r="L48" s="115">
        <f t="shared" si="12"/>
        <v>43.933333333333337</v>
      </c>
      <c r="M48" s="115">
        <f t="shared" si="12"/>
        <v>43.933333333333337</v>
      </c>
      <c r="N48" s="115">
        <f t="shared" si="12"/>
        <v>43.933333333333337</v>
      </c>
      <c r="O48" s="115">
        <f t="shared" si="12"/>
        <v>43.933333333333337</v>
      </c>
      <c r="P48" s="95">
        <f t="shared" ref="P48:P49" si="18">SUM(D48:O48)</f>
        <v>527.20000000000005</v>
      </c>
    </row>
    <row r="49" spans="1:16298" x14ac:dyDescent="0.25">
      <c r="A49" s="9" t="s">
        <v>51</v>
      </c>
      <c r="B49" s="10">
        <v>12786.409999999998</v>
      </c>
      <c r="C49" s="90">
        <f t="shared" si="17"/>
        <v>1065.5341666666666</v>
      </c>
      <c r="D49" s="115">
        <f t="shared" si="12"/>
        <v>1065.5341666666666</v>
      </c>
      <c r="E49" s="115">
        <f t="shared" si="12"/>
        <v>1065.5341666666666</v>
      </c>
      <c r="F49" s="115">
        <f t="shared" si="12"/>
        <v>1065.5341666666666</v>
      </c>
      <c r="G49" s="115">
        <f t="shared" si="12"/>
        <v>1065.5341666666666</v>
      </c>
      <c r="H49" s="115">
        <f t="shared" si="12"/>
        <v>1065.5341666666666</v>
      </c>
      <c r="I49" s="115">
        <f t="shared" si="12"/>
        <v>1065.5341666666666</v>
      </c>
      <c r="J49" s="115">
        <f t="shared" si="12"/>
        <v>1065.5341666666666</v>
      </c>
      <c r="K49" s="115">
        <f t="shared" si="12"/>
        <v>1065.5341666666666</v>
      </c>
      <c r="L49" s="115">
        <f t="shared" si="12"/>
        <v>1065.5341666666666</v>
      </c>
      <c r="M49" s="115">
        <f t="shared" si="12"/>
        <v>1065.5341666666666</v>
      </c>
      <c r="N49" s="115">
        <f t="shared" si="12"/>
        <v>1065.5341666666666</v>
      </c>
      <c r="O49" s="115">
        <f t="shared" si="12"/>
        <v>1065.5341666666666</v>
      </c>
      <c r="P49" s="95">
        <f t="shared" si="18"/>
        <v>12786.409999999998</v>
      </c>
    </row>
    <row r="50" spans="1:16298" ht="13.8" thickBot="1" x14ac:dyDescent="0.3">
      <c r="A50" s="106"/>
      <c r="B50" s="105"/>
      <c r="C50" s="90">
        <f t="shared" si="13"/>
        <v>0</v>
      </c>
      <c r="D50" s="115">
        <f t="shared" ref="D50:O50" si="19">C50</f>
        <v>0</v>
      </c>
      <c r="E50" s="115">
        <f t="shared" si="19"/>
        <v>0</v>
      </c>
      <c r="F50" s="115">
        <f t="shared" si="19"/>
        <v>0</v>
      </c>
      <c r="G50" s="115">
        <f t="shared" si="19"/>
        <v>0</v>
      </c>
      <c r="H50" s="115">
        <f t="shared" si="19"/>
        <v>0</v>
      </c>
      <c r="I50" s="115">
        <f t="shared" si="19"/>
        <v>0</v>
      </c>
      <c r="J50" s="115">
        <f t="shared" si="19"/>
        <v>0</v>
      </c>
      <c r="K50" s="115">
        <f t="shared" si="19"/>
        <v>0</v>
      </c>
      <c r="L50" s="115">
        <f t="shared" si="19"/>
        <v>0</v>
      </c>
      <c r="M50" s="115">
        <f t="shared" si="19"/>
        <v>0</v>
      </c>
      <c r="N50" s="115">
        <f t="shared" si="19"/>
        <v>0</v>
      </c>
      <c r="O50" s="115">
        <f t="shared" si="19"/>
        <v>0</v>
      </c>
      <c r="P50" s="95">
        <f t="shared" si="11"/>
        <v>0</v>
      </c>
    </row>
    <row r="51" spans="1:16298" ht="13.8" thickBot="1" x14ac:dyDescent="0.3">
      <c r="A51" s="107" t="s">
        <v>863</v>
      </c>
      <c r="B51" s="108">
        <f t="shared" ref="B51:O51" si="20">SUM(B22:B50)</f>
        <v>212014.28000000003</v>
      </c>
      <c r="C51" s="109">
        <f t="shared" si="20"/>
        <v>17667.85666666667</v>
      </c>
      <c r="D51" s="109">
        <f t="shared" si="20"/>
        <v>11558.275170833329</v>
      </c>
      <c r="E51" s="109">
        <f t="shared" si="20"/>
        <v>11587.483742108328</v>
      </c>
      <c r="F51" s="109">
        <f t="shared" si="20"/>
        <v>11587.483742108328</v>
      </c>
      <c r="G51" s="109">
        <f t="shared" si="20"/>
        <v>11605.04081327108</v>
      </c>
      <c r="H51" s="109">
        <f t="shared" si="20"/>
        <v>11635.314220261707</v>
      </c>
      <c r="I51" s="109">
        <f t="shared" si="20"/>
        <v>11635.314220261707</v>
      </c>
      <c r="J51" s="109">
        <f t="shared" si="20"/>
        <v>11665.890361322241</v>
      </c>
      <c r="K51" s="109">
        <f t="shared" si="20"/>
        <v>11675.060929999685</v>
      </c>
      <c r="L51" s="109">
        <f t="shared" si="20"/>
        <v>18000.060929999694</v>
      </c>
      <c r="M51" s="109">
        <f t="shared" si="20"/>
        <v>11675.060929999685</v>
      </c>
      <c r="N51" s="109">
        <f t="shared" si="20"/>
        <v>11662.644330874686</v>
      </c>
      <c r="O51" s="109">
        <f t="shared" si="20"/>
        <v>11662.644330874686</v>
      </c>
      <c r="P51" s="109">
        <f t="shared" si="11"/>
        <v>145950.27372191517</v>
      </c>
    </row>
    <row r="52" spans="1:16298" x14ac:dyDescent="0.25">
      <c r="A52" s="107"/>
      <c r="B52" s="112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</row>
    <row r="53" spans="1:16298" x14ac:dyDescent="0.25">
      <c r="A53" s="107" t="s">
        <v>864</v>
      </c>
      <c r="B53" s="112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1:16298" x14ac:dyDescent="0.25">
      <c r="A54" s="14" t="s">
        <v>53</v>
      </c>
      <c r="B54" s="10">
        <v>4875</v>
      </c>
      <c r="C54" s="90">
        <f t="shared" ref="C54:C55" si="21">SUM(B54/12)</f>
        <v>406.25</v>
      </c>
      <c r="D54" s="115">
        <v>0</v>
      </c>
      <c r="E54" s="115">
        <f t="shared" ref="E54:O55" si="22">D54</f>
        <v>0</v>
      </c>
      <c r="F54" s="115">
        <f t="shared" si="22"/>
        <v>0</v>
      </c>
      <c r="G54" s="115">
        <f t="shared" si="22"/>
        <v>0</v>
      </c>
      <c r="H54" s="115">
        <f t="shared" si="22"/>
        <v>0</v>
      </c>
      <c r="I54" s="115">
        <f t="shared" si="22"/>
        <v>0</v>
      </c>
      <c r="J54" s="115">
        <f t="shared" si="22"/>
        <v>0</v>
      </c>
      <c r="K54" s="115">
        <f t="shared" si="22"/>
        <v>0</v>
      </c>
      <c r="L54" s="115">
        <f t="shared" si="22"/>
        <v>0</v>
      </c>
      <c r="M54" s="115">
        <f t="shared" si="22"/>
        <v>0</v>
      </c>
      <c r="N54" s="115">
        <f t="shared" si="22"/>
        <v>0</v>
      </c>
      <c r="O54" s="115">
        <f t="shared" si="22"/>
        <v>0</v>
      </c>
      <c r="P54" s="95">
        <f t="shared" ref="P54:P55" si="23">SUM(D54:O54)</f>
        <v>0</v>
      </c>
      <c r="Q54" s="106"/>
      <c r="R54" s="105"/>
      <c r="S54" s="90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95"/>
      <c r="AG54" s="106"/>
      <c r="AH54" s="105"/>
      <c r="AI54" s="90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95"/>
      <c r="AW54" s="106"/>
      <c r="AX54" s="105"/>
      <c r="AY54" s="90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95"/>
      <c r="BM54" s="106"/>
      <c r="BN54" s="105"/>
      <c r="BO54" s="90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95"/>
      <c r="CC54" s="106"/>
      <c r="CD54" s="105"/>
      <c r="CE54" s="90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95"/>
      <c r="CS54" s="106"/>
      <c r="CT54" s="105"/>
      <c r="CU54" s="90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95"/>
      <c r="DI54" s="106"/>
      <c r="DJ54" s="105"/>
      <c r="DK54" s="90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95"/>
      <c r="DY54" s="106"/>
      <c r="DZ54" s="105"/>
      <c r="EA54" s="90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95"/>
      <c r="EO54" s="106"/>
      <c r="EP54" s="105"/>
      <c r="EQ54" s="90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95"/>
      <c r="FE54" s="106"/>
      <c r="FF54" s="105"/>
      <c r="FG54" s="90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95"/>
      <c r="FU54" s="106"/>
      <c r="FV54" s="105"/>
      <c r="FW54" s="90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95"/>
      <c r="GK54" s="106"/>
      <c r="GL54" s="105"/>
      <c r="GM54" s="90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95"/>
      <c r="HA54" s="106"/>
      <c r="HB54" s="105"/>
      <c r="HC54" s="90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95"/>
      <c r="HQ54" s="106"/>
      <c r="HR54" s="105"/>
      <c r="HS54" s="90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95"/>
      <c r="IG54" s="106"/>
      <c r="IH54" s="105"/>
      <c r="II54" s="90"/>
      <c r="IJ54" s="115"/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  <c r="IU54" s="115"/>
      <c r="IV54" s="95"/>
      <c r="IW54" s="106"/>
      <c r="IX54" s="105"/>
      <c r="IY54" s="90"/>
      <c r="IZ54" s="115"/>
      <c r="JA54" s="115"/>
      <c r="JB54" s="115"/>
      <c r="JC54" s="115"/>
      <c r="JD54" s="115"/>
      <c r="JE54" s="115"/>
      <c r="JF54" s="115"/>
      <c r="JG54" s="115"/>
      <c r="JH54" s="115"/>
      <c r="JI54" s="115"/>
      <c r="JJ54" s="115"/>
      <c r="JK54" s="115"/>
      <c r="JL54" s="95"/>
      <c r="JM54" s="106"/>
      <c r="JN54" s="105"/>
      <c r="JO54" s="90"/>
      <c r="JP54" s="115"/>
      <c r="JQ54" s="115"/>
      <c r="JR54" s="115"/>
      <c r="JS54" s="115"/>
      <c r="JT54" s="115"/>
      <c r="JU54" s="115"/>
      <c r="JV54" s="115"/>
      <c r="JW54" s="115"/>
      <c r="JX54" s="115"/>
      <c r="JY54" s="115"/>
      <c r="JZ54" s="115"/>
      <c r="KA54" s="115"/>
      <c r="KB54" s="95"/>
      <c r="KC54" s="106"/>
      <c r="KD54" s="105"/>
      <c r="KE54" s="90"/>
      <c r="KF54" s="115"/>
      <c r="KG54" s="115"/>
      <c r="KH54" s="115"/>
      <c r="KI54" s="115"/>
      <c r="KJ54" s="115"/>
      <c r="KK54" s="115"/>
      <c r="KL54" s="115"/>
      <c r="KM54" s="115"/>
      <c r="KN54" s="115"/>
      <c r="KO54" s="115"/>
      <c r="KP54" s="115"/>
      <c r="KQ54" s="115"/>
      <c r="KR54" s="95"/>
      <c r="KS54" s="106"/>
      <c r="KT54" s="105"/>
      <c r="KU54" s="90"/>
      <c r="KV54" s="115"/>
      <c r="KW54" s="115"/>
      <c r="KX54" s="115"/>
      <c r="KY54" s="115"/>
      <c r="KZ54" s="115"/>
      <c r="LA54" s="115"/>
      <c r="LB54" s="115"/>
      <c r="LC54" s="115"/>
      <c r="LD54" s="115"/>
      <c r="LE54" s="115"/>
      <c r="LF54" s="115"/>
      <c r="LG54" s="115"/>
      <c r="LH54" s="95"/>
      <c r="LI54" s="106"/>
      <c r="LJ54" s="105"/>
      <c r="LK54" s="90"/>
      <c r="LL54" s="115"/>
      <c r="LM54" s="115"/>
      <c r="LN54" s="115"/>
      <c r="LO54" s="115"/>
      <c r="LP54" s="115"/>
      <c r="LQ54" s="115"/>
      <c r="LR54" s="115"/>
      <c r="LS54" s="115"/>
      <c r="LT54" s="115"/>
      <c r="LU54" s="115"/>
      <c r="LV54" s="115"/>
      <c r="LW54" s="115"/>
      <c r="LX54" s="95"/>
      <c r="LY54" s="106"/>
      <c r="LZ54" s="105"/>
      <c r="MA54" s="90"/>
      <c r="MB54" s="115"/>
      <c r="MC54" s="115"/>
      <c r="MD54" s="115"/>
      <c r="ME54" s="115"/>
      <c r="MF54" s="115"/>
      <c r="MG54" s="115"/>
      <c r="MH54" s="115"/>
      <c r="MI54" s="115"/>
      <c r="MJ54" s="115"/>
      <c r="MK54" s="115"/>
      <c r="ML54" s="115"/>
      <c r="MM54" s="115"/>
      <c r="MN54" s="95"/>
      <c r="MO54" s="106"/>
      <c r="MP54" s="105"/>
      <c r="MQ54" s="90"/>
      <c r="MR54" s="115"/>
      <c r="MS54" s="115"/>
      <c r="MT54" s="115"/>
      <c r="MU54" s="115"/>
      <c r="MV54" s="115"/>
      <c r="MW54" s="115"/>
      <c r="MX54" s="115"/>
      <c r="MY54" s="115"/>
      <c r="MZ54" s="115"/>
      <c r="NA54" s="115"/>
      <c r="NB54" s="115"/>
      <c r="NC54" s="115"/>
      <c r="ND54" s="95"/>
      <c r="NE54" s="106"/>
      <c r="NF54" s="105"/>
      <c r="NG54" s="90"/>
      <c r="NH54" s="115"/>
      <c r="NI54" s="115"/>
      <c r="NJ54" s="115"/>
      <c r="NK54" s="115"/>
      <c r="NL54" s="115"/>
      <c r="NM54" s="115"/>
      <c r="NN54" s="115"/>
      <c r="NO54" s="115"/>
      <c r="NP54" s="115"/>
      <c r="NQ54" s="115"/>
      <c r="NR54" s="115"/>
      <c r="NS54" s="115"/>
      <c r="NT54" s="95"/>
      <c r="NU54" s="106"/>
      <c r="NV54" s="105"/>
      <c r="NW54" s="90"/>
      <c r="NX54" s="115"/>
      <c r="NY54" s="115"/>
      <c r="NZ54" s="115"/>
      <c r="OA54" s="115"/>
      <c r="OB54" s="115"/>
      <c r="OC54" s="115"/>
      <c r="OD54" s="115"/>
      <c r="OE54" s="115"/>
      <c r="OF54" s="115"/>
      <c r="OG54" s="115"/>
      <c r="OH54" s="115"/>
      <c r="OI54" s="115"/>
      <c r="OJ54" s="95"/>
      <c r="OK54" s="106"/>
      <c r="OL54" s="105"/>
      <c r="OM54" s="90"/>
      <c r="ON54" s="115"/>
      <c r="OO54" s="115"/>
      <c r="OP54" s="115"/>
      <c r="OQ54" s="115"/>
      <c r="OR54" s="115"/>
      <c r="OS54" s="115"/>
      <c r="OT54" s="115"/>
      <c r="OU54" s="115"/>
      <c r="OV54" s="115"/>
      <c r="OW54" s="115"/>
      <c r="OX54" s="115"/>
      <c r="OY54" s="115"/>
      <c r="OZ54" s="95"/>
      <c r="PA54" s="106"/>
      <c r="PB54" s="105"/>
      <c r="PC54" s="90"/>
      <c r="PD54" s="115"/>
      <c r="PE54" s="115"/>
      <c r="PF54" s="115"/>
      <c r="PG54" s="115"/>
      <c r="PH54" s="115"/>
      <c r="PI54" s="115"/>
      <c r="PJ54" s="115"/>
      <c r="PK54" s="115"/>
      <c r="PL54" s="115"/>
      <c r="PM54" s="115"/>
      <c r="PN54" s="115"/>
      <c r="PO54" s="115"/>
      <c r="PP54" s="95"/>
      <c r="PQ54" s="106"/>
      <c r="PR54" s="105"/>
      <c r="PS54" s="90"/>
      <c r="PT54" s="115"/>
      <c r="PU54" s="115"/>
      <c r="PV54" s="115"/>
      <c r="PW54" s="115"/>
      <c r="PX54" s="115"/>
      <c r="PY54" s="115"/>
      <c r="PZ54" s="115"/>
      <c r="QA54" s="115"/>
      <c r="QB54" s="115"/>
      <c r="QC54" s="115"/>
      <c r="QD54" s="115"/>
      <c r="QE54" s="115"/>
      <c r="QF54" s="95"/>
      <c r="QG54" s="106"/>
      <c r="QH54" s="105"/>
      <c r="QI54" s="90"/>
      <c r="QJ54" s="115"/>
      <c r="QK54" s="115"/>
      <c r="QL54" s="115"/>
      <c r="QM54" s="115"/>
      <c r="QN54" s="115"/>
      <c r="QO54" s="115"/>
      <c r="QP54" s="115"/>
      <c r="QQ54" s="115"/>
      <c r="QR54" s="115"/>
      <c r="QS54" s="115"/>
      <c r="QT54" s="115"/>
      <c r="QU54" s="115"/>
      <c r="QV54" s="95"/>
      <c r="QW54" s="106"/>
      <c r="QX54" s="105"/>
      <c r="QY54" s="90"/>
      <c r="QZ54" s="115"/>
      <c r="RA54" s="115"/>
      <c r="RB54" s="115"/>
      <c r="RC54" s="115"/>
      <c r="RD54" s="115"/>
      <c r="RE54" s="115"/>
      <c r="RF54" s="115"/>
      <c r="RG54" s="115"/>
      <c r="RH54" s="115"/>
      <c r="RI54" s="115"/>
      <c r="RJ54" s="115"/>
      <c r="RK54" s="115"/>
      <c r="RL54" s="95"/>
      <c r="RM54" s="106"/>
      <c r="RN54" s="105"/>
      <c r="RO54" s="90"/>
      <c r="RP54" s="115"/>
      <c r="RQ54" s="115"/>
      <c r="RR54" s="115"/>
      <c r="RS54" s="115"/>
      <c r="RT54" s="115"/>
      <c r="RU54" s="115"/>
      <c r="RV54" s="115"/>
      <c r="RW54" s="115"/>
      <c r="RX54" s="115"/>
      <c r="RY54" s="115"/>
      <c r="RZ54" s="115"/>
      <c r="SA54" s="115"/>
      <c r="SB54" s="95"/>
      <c r="SC54" s="106"/>
      <c r="SD54" s="105"/>
      <c r="SE54" s="90"/>
      <c r="SF54" s="115"/>
      <c r="SG54" s="115"/>
      <c r="SH54" s="115"/>
      <c r="SI54" s="115"/>
      <c r="SJ54" s="115"/>
      <c r="SK54" s="115"/>
      <c r="SL54" s="115"/>
      <c r="SM54" s="115"/>
      <c r="SN54" s="115"/>
      <c r="SO54" s="115"/>
      <c r="SP54" s="115"/>
      <c r="SQ54" s="115"/>
      <c r="SR54" s="95"/>
      <c r="SS54" s="106"/>
      <c r="ST54" s="105"/>
      <c r="SU54" s="90"/>
      <c r="SV54" s="115"/>
      <c r="SW54" s="115"/>
      <c r="SX54" s="115"/>
      <c r="SY54" s="115"/>
      <c r="SZ54" s="115"/>
      <c r="TA54" s="115"/>
      <c r="TB54" s="115"/>
      <c r="TC54" s="115"/>
      <c r="TD54" s="115"/>
      <c r="TE54" s="115"/>
      <c r="TF54" s="115"/>
      <c r="TG54" s="115"/>
      <c r="TH54" s="95"/>
      <c r="TI54" s="106"/>
      <c r="TJ54" s="105"/>
      <c r="TK54" s="90"/>
      <c r="TL54" s="115"/>
      <c r="TM54" s="115"/>
      <c r="TN54" s="115"/>
      <c r="TO54" s="115"/>
      <c r="TP54" s="115"/>
      <c r="TQ54" s="115"/>
      <c r="TR54" s="115"/>
      <c r="TS54" s="115"/>
      <c r="TT54" s="115"/>
      <c r="TU54" s="115"/>
      <c r="TV54" s="115"/>
      <c r="TW54" s="115"/>
      <c r="TX54" s="95"/>
      <c r="TY54" s="106"/>
      <c r="TZ54" s="105"/>
      <c r="UA54" s="90"/>
      <c r="UB54" s="115"/>
      <c r="UC54" s="115"/>
      <c r="UD54" s="115"/>
      <c r="UE54" s="115"/>
      <c r="UF54" s="115"/>
      <c r="UG54" s="115"/>
      <c r="UH54" s="115"/>
      <c r="UI54" s="115"/>
      <c r="UJ54" s="115"/>
      <c r="UK54" s="115"/>
      <c r="UL54" s="115"/>
      <c r="UM54" s="115"/>
      <c r="UN54" s="95"/>
      <c r="UO54" s="106"/>
      <c r="UP54" s="105"/>
      <c r="UQ54" s="90"/>
      <c r="UR54" s="115"/>
      <c r="US54" s="115"/>
      <c r="UT54" s="115"/>
      <c r="UU54" s="115"/>
      <c r="UV54" s="115"/>
      <c r="UW54" s="115"/>
      <c r="UX54" s="115"/>
      <c r="UY54" s="115"/>
      <c r="UZ54" s="115"/>
      <c r="VA54" s="115"/>
      <c r="VB54" s="115"/>
      <c r="VC54" s="115"/>
      <c r="VD54" s="95"/>
      <c r="VE54" s="106"/>
      <c r="VF54" s="105"/>
      <c r="VG54" s="90"/>
      <c r="VH54" s="115"/>
      <c r="VI54" s="115"/>
      <c r="VJ54" s="115"/>
      <c r="VK54" s="115"/>
      <c r="VL54" s="115"/>
      <c r="VM54" s="115"/>
      <c r="VN54" s="115"/>
      <c r="VO54" s="115"/>
      <c r="VP54" s="115"/>
      <c r="VQ54" s="115"/>
      <c r="VR54" s="115"/>
      <c r="VS54" s="115"/>
      <c r="VT54" s="95"/>
      <c r="VU54" s="106"/>
      <c r="VV54" s="105"/>
      <c r="VW54" s="90"/>
      <c r="VX54" s="115"/>
      <c r="VY54" s="115"/>
      <c r="VZ54" s="115"/>
      <c r="WA54" s="115"/>
      <c r="WB54" s="115"/>
      <c r="WC54" s="115"/>
      <c r="WD54" s="115"/>
      <c r="WE54" s="115"/>
      <c r="WF54" s="115"/>
      <c r="WG54" s="115"/>
      <c r="WH54" s="115"/>
      <c r="WI54" s="115"/>
      <c r="WJ54" s="95"/>
      <c r="WK54" s="106"/>
      <c r="WL54" s="105"/>
      <c r="WM54" s="90"/>
      <c r="WN54" s="115"/>
      <c r="WO54" s="115"/>
      <c r="WP54" s="115"/>
      <c r="WQ54" s="115"/>
      <c r="WR54" s="115"/>
      <c r="WS54" s="115"/>
      <c r="WT54" s="115"/>
      <c r="WU54" s="115"/>
      <c r="WV54" s="115"/>
      <c r="WW54" s="115"/>
      <c r="WX54" s="115"/>
      <c r="WY54" s="115"/>
      <c r="WZ54" s="95"/>
      <c r="XA54" s="106"/>
      <c r="XB54" s="105"/>
      <c r="XC54" s="90"/>
      <c r="XD54" s="115"/>
      <c r="XE54" s="115"/>
      <c r="XF54" s="115"/>
      <c r="XG54" s="115"/>
      <c r="XH54" s="115"/>
      <c r="XI54" s="115"/>
      <c r="XJ54" s="115"/>
      <c r="XK54" s="115"/>
      <c r="XL54" s="115"/>
      <c r="XM54" s="115"/>
      <c r="XN54" s="115"/>
      <c r="XO54" s="115"/>
      <c r="XP54" s="95"/>
      <c r="XQ54" s="106"/>
      <c r="XR54" s="105"/>
      <c r="XS54" s="90"/>
      <c r="XT54" s="115"/>
      <c r="XU54" s="115"/>
      <c r="XV54" s="115"/>
      <c r="XW54" s="115"/>
      <c r="XX54" s="115"/>
      <c r="XY54" s="115"/>
      <c r="XZ54" s="115"/>
      <c r="YA54" s="115"/>
      <c r="YB54" s="115"/>
      <c r="YC54" s="115"/>
      <c r="YD54" s="115"/>
      <c r="YE54" s="115"/>
      <c r="YF54" s="95"/>
      <c r="YG54" s="106"/>
      <c r="YH54" s="105"/>
      <c r="YI54" s="90"/>
      <c r="YJ54" s="115"/>
      <c r="YK54" s="115"/>
      <c r="YL54" s="115"/>
      <c r="YM54" s="115"/>
      <c r="YN54" s="115"/>
      <c r="YO54" s="115"/>
      <c r="YP54" s="115"/>
      <c r="YQ54" s="115"/>
      <c r="YR54" s="115"/>
      <c r="YS54" s="115"/>
      <c r="YT54" s="115"/>
      <c r="YU54" s="115"/>
      <c r="YV54" s="95"/>
      <c r="YW54" s="106"/>
      <c r="YX54" s="105"/>
      <c r="YY54" s="90"/>
      <c r="YZ54" s="115"/>
      <c r="ZA54" s="115"/>
      <c r="ZB54" s="115"/>
      <c r="ZC54" s="115"/>
      <c r="ZD54" s="115"/>
      <c r="ZE54" s="115"/>
      <c r="ZF54" s="115"/>
      <c r="ZG54" s="115"/>
      <c r="ZH54" s="115"/>
      <c r="ZI54" s="115"/>
      <c r="ZJ54" s="115"/>
      <c r="ZK54" s="115"/>
      <c r="ZL54" s="95"/>
      <c r="ZM54" s="106"/>
      <c r="ZN54" s="105"/>
      <c r="ZO54" s="90"/>
      <c r="ZP54" s="115"/>
      <c r="ZQ54" s="115"/>
      <c r="ZR54" s="115"/>
      <c r="ZS54" s="115"/>
      <c r="ZT54" s="115"/>
      <c r="ZU54" s="115"/>
      <c r="ZV54" s="115"/>
      <c r="ZW54" s="115"/>
      <c r="ZX54" s="115"/>
      <c r="ZY54" s="115"/>
      <c r="ZZ54" s="115"/>
      <c r="AAA54" s="115"/>
      <c r="AAB54" s="95"/>
      <c r="AAC54" s="106"/>
      <c r="AAD54" s="105"/>
      <c r="AAE54" s="90"/>
      <c r="AAF54" s="115"/>
      <c r="AAG54" s="115"/>
      <c r="AAH54" s="115"/>
      <c r="AAI54" s="115"/>
      <c r="AAJ54" s="115"/>
      <c r="AAK54" s="115"/>
      <c r="AAL54" s="115"/>
      <c r="AAM54" s="115"/>
      <c r="AAN54" s="115"/>
      <c r="AAO54" s="115"/>
      <c r="AAP54" s="115"/>
      <c r="AAQ54" s="115"/>
      <c r="AAR54" s="95"/>
      <c r="AAS54" s="106"/>
      <c r="AAT54" s="105"/>
      <c r="AAU54" s="90"/>
      <c r="AAV54" s="115"/>
      <c r="AAW54" s="115"/>
      <c r="AAX54" s="115"/>
      <c r="AAY54" s="115"/>
      <c r="AAZ54" s="115"/>
      <c r="ABA54" s="115"/>
      <c r="ABB54" s="115"/>
      <c r="ABC54" s="115"/>
      <c r="ABD54" s="115"/>
      <c r="ABE54" s="115"/>
      <c r="ABF54" s="115"/>
      <c r="ABG54" s="115"/>
      <c r="ABH54" s="95"/>
      <c r="ABI54" s="106"/>
      <c r="ABJ54" s="105"/>
      <c r="ABK54" s="90"/>
      <c r="ABL54" s="115"/>
      <c r="ABM54" s="115"/>
      <c r="ABN54" s="115"/>
      <c r="ABO54" s="115"/>
      <c r="ABP54" s="115"/>
      <c r="ABQ54" s="115"/>
      <c r="ABR54" s="115"/>
      <c r="ABS54" s="115"/>
      <c r="ABT54" s="115"/>
      <c r="ABU54" s="115"/>
      <c r="ABV54" s="115"/>
      <c r="ABW54" s="115"/>
      <c r="ABX54" s="95"/>
      <c r="ABY54" s="106"/>
      <c r="ABZ54" s="105"/>
      <c r="ACA54" s="90"/>
      <c r="ACB54" s="115"/>
      <c r="ACC54" s="115"/>
      <c r="ACD54" s="115"/>
      <c r="ACE54" s="115"/>
      <c r="ACF54" s="115"/>
      <c r="ACG54" s="115"/>
      <c r="ACH54" s="115"/>
      <c r="ACI54" s="115"/>
      <c r="ACJ54" s="115"/>
      <c r="ACK54" s="115"/>
      <c r="ACL54" s="115"/>
      <c r="ACM54" s="115"/>
      <c r="ACN54" s="95"/>
      <c r="ACO54" s="106"/>
      <c r="ACP54" s="105"/>
      <c r="ACQ54" s="90"/>
      <c r="ACR54" s="115"/>
      <c r="ACS54" s="115"/>
      <c r="ACT54" s="115"/>
      <c r="ACU54" s="115"/>
      <c r="ACV54" s="115"/>
      <c r="ACW54" s="115"/>
      <c r="ACX54" s="115"/>
      <c r="ACY54" s="115"/>
      <c r="ACZ54" s="115"/>
      <c r="ADA54" s="115"/>
      <c r="ADB54" s="115"/>
      <c r="ADC54" s="115"/>
      <c r="ADD54" s="95"/>
      <c r="ADE54" s="106"/>
      <c r="ADF54" s="105"/>
      <c r="ADG54" s="90"/>
      <c r="ADH54" s="115"/>
      <c r="ADI54" s="115"/>
      <c r="ADJ54" s="115"/>
      <c r="ADK54" s="115"/>
      <c r="ADL54" s="115"/>
      <c r="ADM54" s="115"/>
      <c r="ADN54" s="115"/>
      <c r="ADO54" s="115"/>
      <c r="ADP54" s="115"/>
      <c r="ADQ54" s="115"/>
      <c r="ADR54" s="115"/>
      <c r="ADS54" s="115"/>
      <c r="ADT54" s="95"/>
      <c r="ADU54" s="106"/>
      <c r="ADV54" s="105"/>
      <c r="ADW54" s="90"/>
      <c r="ADX54" s="115"/>
      <c r="ADY54" s="115"/>
      <c r="ADZ54" s="115"/>
      <c r="AEA54" s="115"/>
      <c r="AEB54" s="115"/>
      <c r="AEC54" s="115"/>
      <c r="AED54" s="115"/>
      <c r="AEE54" s="115"/>
      <c r="AEF54" s="115"/>
      <c r="AEG54" s="115"/>
      <c r="AEH54" s="115"/>
      <c r="AEI54" s="115"/>
      <c r="AEJ54" s="95"/>
      <c r="AEK54" s="106"/>
      <c r="AEL54" s="105"/>
      <c r="AEM54" s="90"/>
      <c r="AEN54" s="115"/>
      <c r="AEO54" s="115"/>
      <c r="AEP54" s="115"/>
      <c r="AEQ54" s="115"/>
      <c r="AER54" s="115"/>
      <c r="AES54" s="115"/>
      <c r="AET54" s="115"/>
      <c r="AEU54" s="115"/>
      <c r="AEV54" s="115"/>
      <c r="AEW54" s="115"/>
      <c r="AEX54" s="115"/>
      <c r="AEY54" s="115"/>
      <c r="AEZ54" s="95"/>
      <c r="AFA54" s="106"/>
      <c r="AFB54" s="105"/>
      <c r="AFC54" s="90"/>
      <c r="AFD54" s="115"/>
      <c r="AFE54" s="115"/>
      <c r="AFF54" s="115"/>
      <c r="AFG54" s="115"/>
      <c r="AFH54" s="115"/>
      <c r="AFI54" s="115"/>
      <c r="AFJ54" s="115"/>
      <c r="AFK54" s="115"/>
      <c r="AFL54" s="115"/>
      <c r="AFM54" s="115"/>
      <c r="AFN54" s="115"/>
      <c r="AFO54" s="115"/>
      <c r="AFP54" s="95"/>
      <c r="AFQ54" s="106"/>
      <c r="AFR54" s="105"/>
      <c r="AFS54" s="90"/>
      <c r="AFT54" s="115"/>
      <c r="AFU54" s="115"/>
      <c r="AFV54" s="115"/>
      <c r="AFW54" s="115"/>
      <c r="AFX54" s="115"/>
      <c r="AFY54" s="115"/>
      <c r="AFZ54" s="115"/>
      <c r="AGA54" s="115"/>
      <c r="AGB54" s="115"/>
      <c r="AGC54" s="115"/>
      <c r="AGD54" s="115">
        <v>0</v>
      </c>
      <c r="AGE54" s="115">
        <f t="shared" ref="AGE54:AGO55" si="24">AGD54</f>
        <v>0</v>
      </c>
      <c r="AGF54" s="115">
        <f t="shared" si="24"/>
        <v>0</v>
      </c>
      <c r="AGG54" s="115">
        <f t="shared" si="24"/>
        <v>0</v>
      </c>
      <c r="AGH54" s="115">
        <f t="shared" si="24"/>
        <v>0</v>
      </c>
      <c r="AGI54" s="115">
        <f t="shared" si="24"/>
        <v>0</v>
      </c>
      <c r="AGJ54" s="115">
        <f t="shared" si="24"/>
        <v>0</v>
      </c>
      <c r="AGK54" s="115">
        <f t="shared" si="24"/>
        <v>0</v>
      </c>
      <c r="AGL54" s="115">
        <f t="shared" si="24"/>
        <v>0</v>
      </c>
      <c r="AGM54" s="115">
        <f t="shared" si="24"/>
        <v>0</v>
      </c>
      <c r="AGN54" s="115">
        <f t="shared" si="24"/>
        <v>0</v>
      </c>
      <c r="AGO54" s="115">
        <f t="shared" si="24"/>
        <v>0</v>
      </c>
      <c r="AGP54" s="95">
        <f t="shared" ref="AGP54:AGP55" si="25">SUM(AGD54:AGO54)</f>
        <v>0</v>
      </c>
      <c r="AGQ54" s="106" t="s">
        <v>53</v>
      </c>
      <c r="AGR54" s="105">
        <v>9491.7000000000007</v>
      </c>
      <c r="AGS54" s="90">
        <f t="shared" ref="AGS54:AGS55" si="26">SUM(AGR54/12)</f>
        <v>790.97500000000002</v>
      </c>
      <c r="AGT54" s="115">
        <v>0</v>
      </c>
      <c r="AGU54" s="115">
        <f t="shared" ref="AGU54:AHE55" si="27">AGT54</f>
        <v>0</v>
      </c>
      <c r="AGV54" s="115">
        <f t="shared" si="27"/>
        <v>0</v>
      </c>
      <c r="AGW54" s="115">
        <f t="shared" si="27"/>
        <v>0</v>
      </c>
      <c r="AGX54" s="115">
        <f t="shared" si="27"/>
        <v>0</v>
      </c>
      <c r="AGY54" s="115">
        <f t="shared" si="27"/>
        <v>0</v>
      </c>
      <c r="AGZ54" s="115">
        <f t="shared" si="27"/>
        <v>0</v>
      </c>
      <c r="AHA54" s="115">
        <f t="shared" si="27"/>
        <v>0</v>
      </c>
      <c r="AHB54" s="115">
        <f t="shared" si="27"/>
        <v>0</v>
      </c>
      <c r="AHC54" s="115">
        <f t="shared" si="27"/>
        <v>0</v>
      </c>
      <c r="AHD54" s="115">
        <f t="shared" si="27"/>
        <v>0</v>
      </c>
      <c r="AHE54" s="115">
        <f t="shared" si="27"/>
        <v>0</v>
      </c>
      <c r="AHF54" s="95">
        <f t="shared" ref="AHF54:AHF55" si="28">SUM(AGT54:AHE54)</f>
        <v>0</v>
      </c>
      <c r="AHG54" s="106" t="s">
        <v>53</v>
      </c>
      <c r="AHH54" s="105">
        <v>9491.7000000000007</v>
      </c>
      <c r="AHI54" s="90">
        <f t="shared" ref="AHI54:AHI55" si="29">SUM(AHH54/12)</f>
        <v>790.97500000000002</v>
      </c>
      <c r="AHJ54" s="115">
        <v>0</v>
      </c>
      <c r="AHK54" s="115">
        <f t="shared" ref="AHK54:AHU55" si="30">AHJ54</f>
        <v>0</v>
      </c>
      <c r="AHL54" s="115">
        <f t="shared" si="30"/>
        <v>0</v>
      </c>
      <c r="AHM54" s="115">
        <f t="shared" si="30"/>
        <v>0</v>
      </c>
      <c r="AHN54" s="115">
        <f t="shared" si="30"/>
        <v>0</v>
      </c>
      <c r="AHO54" s="115">
        <f t="shared" si="30"/>
        <v>0</v>
      </c>
      <c r="AHP54" s="115">
        <f t="shared" si="30"/>
        <v>0</v>
      </c>
      <c r="AHQ54" s="115">
        <f t="shared" si="30"/>
        <v>0</v>
      </c>
      <c r="AHR54" s="115">
        <f t="shared" si="30"/>
        <v>0</v>
      </c>
      <c r="AHS54" s="115">
        <f t="shared" si="30"/>
        <v>0</v>
      </c>
      <c r="AHT54" s="115">
        <f t="shared" si="30"/>
        <v>0</v>
      </c>
      <c r="AHU54" s="115">
        <f t="shared" si="30"/>
        <v>0</v>
      </c>
      <c r="AHV54" s="95">
        <f t="shared" ref="AHV54:AHV55" si="31">SUM(AHJ54:AHU54)</f>
        <v>0</v>
      </c>
      <c r="AHW54" s="106" t="s">
        <v>53</v>
      </c>
      <c r="AHX54" s="105">
        <v>9491.7000000000007</v>
      </c>
      <c r="AHY54" s="90">
        <f t="shared" ref="AHY54:AHY55" si="32">SUM(AHX54/12)</f>
        <v>790.97500000000002</v>
      </c>
      <c r="AHZ54" s="115">
        <v>0</v>
      </c>
      <c r="AIA54" s="115">
        <f t="shared" ref="AIA54:AIK55" si="33">AHZ54</f>
        <v>0</v>
      </c>
      <c r="AIB54" s="115">
        <f t="shared" si="33"/>
        <v>0</v>
      </c>
      <c r="AIC54" s="115">
        <f t="shared" si="33"/>
        <v>0</v>
      </c>
      <c r="AID54" s="115">
        <f t="shared" si="33"/>
        <v>0</v>
      </c>
      <c r="AIE54" s="115">
        <f t="shared" si="33"/>
        <v>0</v>
      </c>
      <c r="AIF54" s="115">
        <f t="shared" si="33"/>
        <v>0</v>
      </c>
      <c r="AIG54" s="115">
        <f t="shared" si="33"/>
        <v>0</v>
      </c>
      <c r="AIH54" s="115">
        <f t="shared" si="33"/>
        <v>0</v>
      </c>
      <c r="AII54" s="115">
        <f t="shared" si="33"/>
        <v>0</v>
      </c>
      <c r="AIJ54" s="115">
        <f t="shared" si="33"/>
        <v>0</v>
      </c>
      <c r="AIK54" s="115">
        <f t="shared" si="33"/>
        <v>0</v>
      </c>
      <c r="AIL54" s="95">
        <f t="shared" ref="AIL54:AIL55" si="34">SUM(AHZ54:AIK54)</f>
        <v>0</v>
      </c>
      <c r="AIM54" s="106" t="s">
        <v>53</v>
      </c>
      <c r="AIN54" s="105">
        <v>9491.7000000000007</v>
      </c>
      <c r="AIO54" s="90">
        <f t="shared" ref="AIO54:AIO55" si="35">SUM(AIN54/12)</f>
        <v>790.97500000000002</v>
      </c>
      <c r="AIP54" s="115">
        <v>0</v>
      </c>
      <c r="AIQ54" s="115">
        <f t="shared" ref="AIQ54:AJA55" si="36">AIP54</f>
        <v>0</v>
      </c>
      <c r="AIR54" s="115">
        <f t="shared" si="36"/>
        <v>0</v>
      </c>
      <c r="AIS54" s="115">
        <f t="shared" si="36"/>
        <v>0</v>
      </c>
      <c r="AIT54" s="115">
        <f t="shared" si="36"/>
        <v>0</v>
      </c>
      <c r="AIU54" s="115">
        <f t="shared" si="36"/>
        <v>0</v>
      </c>
      <c r="AIV54" s="115">
        <f t="shared" si="36"/>
        <v>0</v>
      </c>
      <c r="AIW54" s="115">
        <f t="shared" si="36"/>
        <v>0</v>
      </c>
      <c r="AIX54" s="115">
        <f t="shared" si="36"/>
        <v>0</v>
      </c>
      <c r="AIY54" s="115">
        <f t="shared" si="36"/>
        <v>0</v>
      </c>
      <c r="AIZ54" s="115">
        <f t="shared" si="36"/>
        <v>0</v>
      </c>
      <c r="AJA54" s="115">
        <f t="shared" si="36"/>
        <v>0</v>
      </c>
      <c r="AJB54" s="95">
        <f t="shared" ref="AJB54:AJB55" si="37">SUM(AIP54:AJA54)</f>
        <v>0</v>
      </c>
      <c r="AJC54" s="106" t="s">
        <v>53</v>
      </c>
      <c r="AJD54" s="105">
        <v>9491.7000000000007</v>
      </c>
      <c r="AJE54" s="90">
        <f t="shared" ref="AJE54:AJE55" si="38">SUM(AJD54/12)</f>
        <v>790.97500000000002</v>
      </c>
      <c r="AJF54" s="115">
        <v>0</v>
      </c>
      <c r="AJG54" s="115">
        <f t="shared" ref="AJG54:AJQ55" si="39">AJF54</f>
        <v>0</v>
      </c>
      <c r="AJH54" s="115">
        <f t="shared" si="39"/>
        <v>0</v>
      </c>
      <c r="AJI54" s="115">
        <f t="shared" si="39"/>
        <v>0</v>
      </c>
      <c r="AJJ54" s="115">
        <f t="shared" si="39"/>
        <v>0</v>
      </c>
      <c r="AJK54" s="115">
        <f t="shared" si="39"/>
        <v>0</v>
      </c>
      <c r="AJL54" s="115">
        <f t="shared" si="39"/>
        <v>0</v>
      </c>
      <c r="AJM54" s="115">
        <f t="shared" si="39"/>
        <v>0</v>
      </c>
      <c r="AJN54" s="115">
        <f t="shared" si="39"/>
        <v>0</v>
      </c>
      <c r="AJO54" s="115">
        <f t="shared" si="39"/>
        <v>0</v>
      </c>
      <c r="AJP54" s="115">
        <f t="shared" si="39"/>
        <v>0</v>
      </c>
      <c r="AJQ54" s="115">
        <f t="shared" si="39"/>
        <v>0</v>
      </c>
      <c r="AJR54" s="95">
        <f t="shared" ref="AJR54:AJR55" si="40">SUM(AJF54:AJQ54)</f>
        <v>0</v>
      </c>
      <c r="AJS54" s="106" t="s">
        <v>53</v>
      </c>
      <c r="AJT54" s="105">
        <v>9491.7000000000007</v>
      </c>
      <c r="AJU54" s="90">
        <f t="shared" ref="AJU54:AJU55" si="41">SUM(AJT54/12)</f>
        <v>790.97500000000002</v>
      </c>
      <c r="AJV54" s="115">
        <v>0</v>
      </c>
      <c r="AJW54" s="115">
        <f t="shared" ref="AJW54:AKG55" si="42">AJV54</f>
        <v>0</v>
      </c>
      <c r="AJX54" s="115">
        <f t="shared" si="42"/>
        <v>0</v>
      </c>
      <c r="AJY54" s="115">
        <f t="shared" si="42"/>
        <v>0</v>
      </c>
      <c r="AJZ54" s="115">
        <f t="shared" si="42"/>
        <v>0</v>
      </c>
      <c r="AKA54" s="115">
        <f t="shared" si="42"/>
        <v>0</v>
      </c>
      <c r="AKB54" s="115">
        <f t="shared" si="42"/>
        <v>0</v>
      </c>
      <c r="AKC54" s="115">
        <f t="shared" si="42"/>
        <v>0</v>
      </c>
      <c r="AKD54" s="115">
        <f t="shared" si="42"/>
        <v>0</v>
      </c>
      <c r="AKE54" s="115">
        <f t="shared" si="42"/>
        <v>0</v>
      </c>
      <c r="AKF54" s="115">
        <f t="shared" si="42"/>
        <v>0</v>
      </c>
      <c r="AKG54" s="115">
        <f t="shared" si="42"/>
        <v>0</v>
      </c>
      <c r="AKH54" s="95">
        <f t="shared" ref="AKH54:AKH55" si="43">SUM(AJV54:AKG54)</f>
        <v>0</v>
      </c>
      <c r="AKI54" s="106" t="s">
        <v>53</v>
      </c>
      <c r="AKJ54" s="105">
        <v>9491.7000000000007</v>
      </c>
      <c r="AKK54" s="90">
        <f t="shared" ref="AKK54:AKK55" si="44">SUM(AKJ54/12)</f>
        <v>790.97500000000002</v>
      </c>
      <c r="AKL54" s="115">
        <v>0</v>
      </c>
      <c r="AKM54" s="115">
        <f t="shared" ref="AKM54:AKW55" si="45">AKL54</f>
        <v>0</v>
      </c>
      <c r="AKN54" s="115">
        <f t="shared" si="45"/>
        <v>0</v>
      </c>
      <c r="AKO54" s="115">
        <f t="shared" si="45"/>
        <v>0</v>
      </c>
      <c r="AKP54" s="115">
        <f t="shared" si="45"/>
        <v>0</v>
      </c>
      <c r="AKQ54" s="115">
        <f t="shared" si="45"/>
        <v>0</v>
      </c>
      <c r="AKR54" s="115">
        <f t="shared" si="45"/>
        <v>0</v>
      </c>
      <c r="AKS54" s="115">
        <f t="shared" si="45"/>
        <v>0</v>
      </c>
      <c r="AKT54" s="115">
        <f t="shared" si="45"/>
        <v>0</v>
      </c>
      <c r="AKU54" s="115">
        <f t="shared" si="45"/>
        <v>0</v>
      </c>
      <c r="AKV54" s="115">
        <f t="shared" si="45"/>
        <v>0</v>
      </c>
      <c r="AKW54" s="115">
        <f t="shared" si="45"/>
        <v>0</v>
      </c>
      <c r="AKX54" s="95">
        <f t="shared" ref="AKX54:AKX55" si="46">SUM(AKL54:AKW54)</f>
        <v>0</v>
      </c>
      <c r="AKY54" s="106" t="s">
        <v>53</v>
      </c>
      <c r="AKZ54" s="105">
        <v>9491.7000000000007</v>
      </c>
      <c r="ALA54" s="90">
        <f t="shared" ref="ALA54:ALA55" si="47">SUM(AKZ54/12)</f>
        <v>790.97500000000002</v>
      </c>
      <c r="ALB54" s="115">
        <v>0</v>
      </c>
      <c r="ALC54" s="115">
        <f t="shared" ref="ALC54:ALM55" si="48">ALB54</f>
        <v>0</v>
      </c>
      <c r="ALD54" s="115">
        <f t="shared" si="48"/>
        <v>0</v>
      </c>
      <c r="ALE54" s="115">
        <f t="shared" si="48"/>
        <v>0</v>
      </c>
      <c r="ALF54" s="115">
        <f t="shared" si="48"/>
        <v>0</v>
      </c>
      <c r="ALG54" s="115">
        <f t="shared" si="48"/>
        <v>0</v>
      </c>
      <c r="ALH54" s="115">
        <f t="shared" si="48"/>
        <v>0</v>
      </c>
      <c r="ALI54" s="115">
        <f t="shared" si="48"/>
        <v>0</v>
      </c>
      <c r="ALJ54" s="115">
        <f t="shared" si="48"/>
        <v>0</v>
      </c>
      <c r="ALK54" s="115">
        <f t="shared" si="48"/>
        <v>0</v>
      </c>
      <c r="ALL54" s="115">
        <f t="shared" si="48"/>
        <v>0</v>
      </c>
      <c r="ALM54" s="115">
        <f t="shared" si="48"/>
        <v>0</v>
      </c>
      <c r="ALN54" s="95">
        <f t="shared" ref="ALN54:ALN55" si="49">SUM(ALB54:ALM54)</f>
        <v>0</v>
      </c>
      <c r="ALO54" s="106" t="s">
        <v>53</v>
      </c>
      <c r="ALP54" s="105">
        <v>9491.7000000000007</v>
      </c>
      <c r="ALQ54" s="90">
        <f t="shared" ref="ALQ54:ALQ55" si="50">SUM(ALP54/12)</f>
        <v>790.97500000000002</v>
      </c>
      <c r="ALR54" s="115">
        <v>0</v>
      </c>
      <c r="ALS54" s="115">
        <f t="shared" ref="ALS54:AMC55" si="51">ALR54</f>
        <v>0</v>
      </c>
      <c r="ALT54" s="115">
        <f t="shared" si="51"/>
        <v>0</v>
      </c>
      <c r="ALU54" s="115">
        <f t="shared" si="51"/>
        <v>0</v>
      </c>
      <c r="ALV54" s="115">
        <f t="shared" si="51"/>
        <v>0</v>
      </c>
      <c r="ALW54" s="115">
        <f t="shared" si="51"/>
        <v>0</v>
      </c>
      <c r="ALX54" s="115">
        <f t="shared" si="51"/>
        <v>0</v>
      </c>
      <c r="ALY54" s="115">
        <f t="shared" si="51"/>
        <v>0</v>
      </c>
      <c r="ALZ54" s="115">
        <f t="shared" si="51"/>
        <v>0</v>
      </c>
      <c r="AMA54" s="115">
        <f t="shared" si="51"/>
        <v>0</v>
      </c>
      <c r="AMB54" s="115">
        <f t="shared" si="51"/>
        <v>0</v>
      </c>
      <c r="AMC54" s="115">
        <f t="shared" si="51"/>
        <v>0</v>
      </c>
      <c r="AMD54" s="95">
        <f t="shared" ref="AMD54:AMD55" si="52">SUM(ALR54:AMC54)</f>
        <v>0</v>
      </c>
      <c r="AME54" s="106" t="s">
        <v>53</v>
      </c>
      <c r="AMF54" s="105">
        <v>9491.7000000000007</v>
      </c>
      <c r="AMG54" s="90">
        <f t="shared" ref="AMG54:AMG55" si="53">SUM(AMF54/12)</f>
        <v>790.97500000000002</v>
      </c>
      <c r="AMH54" s="115">
        <v>0</v>
      </c>
      <c r="AMI54" s="115">
        <f t="shared" ref="AMI54:AMS55" si="54">AMH54</f>
        <v>0</v>
      </c>
      <c r="AMJ54" s="115">
        <f t="shared" si="54"/>
        <v>0</v>
      </c>
      <c r="AMK54" s="115">
        <f t="shared" si="54"/>
        <v>0</v>
      </c>
      <c r="AML54" s="115">
        <f t="shared" si="54"/>
        <v>0</v>
      </c>
      <c r="AMM54" s="115">
        <f t="shared" si="54"/>
        <v>0</v>
      </c>
      <c r="AMN54" s="115">
        <f t="shared" si="54"/>
        <v>0</v>
      </c>
      <c r="AMO54" s="115">
        <f t="shared" si="54"/>
        <v>0</v>
      </c>
      <c r="AMP54" s="115">
        <f t="shared" si="54"/>
        <v>0</v>
      </c>
      <c r="AMQ54" s="115">
        <f t="shared" si="54"/>
        <v>0</v>
      </c>
      <c r="AMR54" s="115">
        <f t="shared" si="54"/>
        <v>0</v>
      </c>
      <c r="AMS54" s="115">
        <f t="shared" si="54"/>
        <v>0</v>
      </c>
      <c r="AMT54" s="95">
        <f t="shared" ref="AMT54:AMT55" si="55">SUM(AMH54:AMS54)</f>
        <v>0</v>
      </c>
      <c r="AMU54" s="106" t="s">
        <v>53</v>
      </c>
      <c r="AMV54" s="105">
        <v>9491.7000000000007</v>
      </c>
      <c r="AMW54" s="90">
        <f t="shared" ref="AMW54:AMW55" si="56">SUM(AMV54/12)</f>
        <v>790.97500000000002</v>
      </c>
      <c r="AMX54" s="115">
        <v>0</v>
      </c>
      <c r="AMY54" s="115">
        <f t="shared" ref="AMY54:ANI55" si="57">AMX54</f>
        <v>0</v>
      </c>
      <c r="AMZ54" s="115">
        <f t="shared" si="57"/>
        <v>0</v>
      </c>
      <c r="ANA54" s="115">
        <f t="shared" si="57"/>
        <v>0</v>
      </c>
      <c r="ANB54" s="115">
        <f t="shared" si="57"/>
        <v>0</v>
      </c>
      <c r="ANC54" s="115">
        <f t="shared" si="57"/>
        <v>0</v>
      </c>
      <c r="AND54" s="115">
        <f t="shared" si="57"/>
        <v>0</v>
      </c>
      <c r="ANE54" s="115">
        <f t="shared" si="57"/>
        <v>0</v>
      </c>
      <c r="ANF54" s="115">
        <f t="shared" si="57"/>
        <v>0</v>
      </c>
      <c r="ANG54" s="115">
        <f t="shared" si="57"/>
        <v>0</v>
      </c>
      <c r="ANH54" s="115">
        <f t="shared" si="57"/>
        <v>0</v>
      </c>
      <c r="ANI54" s="115">
        <f t="shared" si="57"/>
        <v>0</v>
      </c>
      <c r="ANJ54" s="95">
        <f t="shared" ref="ANJ54:ANJ55" si="58">SUM(AMX54:ANI54)</f>
        <v>0</v>
      </c>
      <c r="ANK54" s="106" t="s">
        <v>53</v>
      </c>
      <c r="ANL54" s="105">
        <v>9491.7000000000007</v>
      </c>
      <c r="ANM54" s="90">
        <f t="shared" ref="ANM54:ANM55" si="59">SUM(ANL54/12)</f>
        <v>790.97500000000002</v>
      </c>
      <c r="ANN54" s="115">
        <v>0</v>
      </c>
      <c r="ANO54" s="115">
        <f t="shared" ref="ANO54:ANY55" si="60">ANN54</f>
        <v>0</v>
      </c>
      <c r="ANP54" s="115">
        <f t="shared" si="60"/>
        <v>0</v>
      </c>
      <c r="ANQ54" s="115">
        <f t="shared" si="60"/>
        <v>0</v>
      </c>
      <c r="ANR54" s="115">
        <f t="shared" si="60"/>
        <v>0</v>
      </c>
      <c r="ANS54" s="115">
        <f t="shared" si="60"/>
        <v>0</v>
      </c>
      <c r="ANT54" s="115">
        <f t="shared" si="60"/>
        <v>0</v>
      </c>
      <c r="ANU54" s="115">
        <f t="shared" si="60"/>
        <v>0</v>
      </c>
      <c r="ANV54" s="115">
        <f t="shared" si="60"/>
        <v>0</v>
      </c>
      <c r="ANW54" s="115">
        <f t="shared" si="60"/>
        <v>0</v>
      </c>
      <c r="ANX54" s="115">
        <f t="shared" si="60"/>
        <v>0</v>
      </c>
      <c r="ANY54" s="115">
        <f t="shared" si="60"/>
        <v>0</v>
      </c>
      <c r="ANZ54" s="95">
        <f t="shared" ref="ANZ54:ANZ55" si="61">SUM(ANN54:ANY54)</f>
        <v>0</v>
      </c>
      <c r="AOA54" s="106" t="s">
        <v>53</v>
      </c>
      <c r="AOB54" s="105">
        <v>9491.7000000000007</v>
      </c>
      <c r="AOC54" s="90">
        <f t="shared" ref="AOC54:AOC55" si="62">SUM(AOB54/12)</f>
        <v>790.97500000000002</v>
      </c>
      <c r="AOD54" s="115">
        <v>0</v>
      </c>
      <c r="AOE54" s="115">
        <f t="shared" ref="AOE54:AOO55" si="63">AOD54</f>
        <v>0</v>
      </c>
      <c r="AOF54" s="115">
        <f t="shared" si="63"/>
        <v>0</v>
      </c>
      <c r="AOG54" s="115">
        <f t="shared" si="63"/>
        <v>0</v>
      </c>
      <c r="AOH54" s="115">
        <f t="shared" si="63"/>
        <v>0</v>
      </c>
      <c r="AOI54" s="115">
        <f t="shared" si="63"/>
        <v>0</v>
      </c>
      <c r="AOJ54" s="115">
        <f t="shared" si="63"/>
        <v>0</v>
      </c>
      <c r="AOK54" s="115">
        <f t="shared" si="63"/>
        <v>0</v>
      </c>
      <c r="AOL54" s="115">
        <f t="shared" si="63"/>
        <v>0</v>
      </c>
      <c r="AOM54" s="115">
        <f t="shared" si="63"/>
        <v>0</v>
      </c>
      <c r="AON54" s="115">
        <f t="shared" si="63"/>
        <v>0</v>
      </c>
      <c r="AOO54" s="115">
        <f t="shared" si="63"/>
        <v>0</v>
      </c>
      <c r="AOP54" s="95">
        <f t="shared" ref="AOP54:AOP55" si="64">SUM(AOD54:AOO54)</f>
        <v>0</v>
      </c>
      <c r="AOQ54" s="106" t="s">
        <v>53</v>
      </c>
      <c r="AOR54" s="105">
        <v>9491.7000000000007</v>
      </c>
      <c r="AOS54" s="90">
        <f t="shared" ref="AOS54:AOS55" si="65">SUM(AOR54/12)</f>
        <v>790.97500000000002</v>
      </c>
      <c r="AOT54" s="115">
        <v>0</v>
      </c>
      <c r="AOU54" s="115">
        <f t="shared" ref="AOU54:APE55" si="66">AOT54</f>
        <v>0</v>
      </c>
      <c r="AOV54" s="115">
        <f t="shared" si="66"/>
        <v>0</v>
      </c>
      <c r="AOW54" s="115">
        <f t="shared" si="66"/>
        <v>0</v>
      </c>
      <c r="AOX54" s="115">
        <f t="shared" si="66"/>
        <v>0</v>
      </c>
      <c r="AOY54" s="115">
        <f t="shared" si="66"/>
        <v>0</v>
      </c>
      <c r="AOZ54" s="115">
        <f t="shared" si="66"/>
        <v>0</v>
      </c>
      <c r="APA54" s="115">
        <f t="shared" si="66"/>
        <v>0</v>
      </c>
      <c r="APB54" s="115">
        <f t="shared" si="66"/>
        <v>0</v>
      </c>
      <c r="APC54" s="115">
        <f t="shared" si="66"/>
        <v>0</v>
      </c>
      <c r="APD54" s="115">
        <f t="shared" si="66"/>
        <v>0</v>
      </c>
      <c r="APE54" s="115">
        <f t="shared" si="66"/>
        <v>0</v>
      </c>
      <c r="APF54" s="95">
        <f t="shared" ref="APF54:APF55" si="67">SUM(AOT54:APE54)</f>
        <v>0</v>
      </c>
      <c r="APG54" s="106" t="s">
        <v>53</v>
      </c>
      <c r="APH54" s="105">
        <v>9491.7000000000007</v>
      </c>
      <c r="API54" s="90">
        <f t="shared" ref="API54:API55" si="68">SUM(APH54/12)</f>
        <v>790.97500000000002</v>
      </c>
      <c r="APJ54" s="115">
        <v>0</v>
      </c>
      <c r="APK54" s="115">
        <f t="shared" ref="APK54:APU55" si="69">APJ54</f>
        <v>0</v>
      </c>
      <c r="APL54" s="115">
        <f t="shared" si="69"/>
        <v>0</v>
      </c>
      <c r="APM54" s="115">
        <f t="shared" si="69"/>
        <v>0</v>
      </c>
      <c r="APN54" s="115">
        <f t="shared" si="69"/>
        <v>0</v>
      </c>
      <c r="APO54" s="115">
        <f t="shared" si="69"/>
        <v>0</v>
      </c>
      <c r="APP54" s="115">
        <f t="shared" si="69"/>
        <v>0</v>
      </c>
      <c r="APQ54" s="115">
        <f t="shared" si="69"/>
        <v>0</v>
      </c>
      <c r="APR54" s="115">
        <f t="shared" si="69"/>
        <v>0</v>
      </c>
      <c r="APS54" s="115">
        <f t="shared" si="69"/>
        <v>0</v>
      </c>
      <c r="APT54" s="115">
        <f t="shared" si="69"/>
        <v>0</v>
      </c>
      <c r="APU54" s="115">
        <f t="shared" si="69"/>
        <v>0</v>
      </c>
      <c r="APV54" s="95">
        <f t="shared" ref="APV54:APV55" si="70">SUM(APJ54:APU54)</f>
        <v>0</v>
      </c>
      <c r="APW54" s="106" t="s">
        <v>53</v>
      </c>
      <c r="APX54" s="105">
        <v>9491.7000000000007</v>
      </c>
      <c r="APY54" s="90">
        <f t="shared" ref="APY54:APY55" si="71">SUM(APX54/12)</f>
        <v>790.97500000000002</v>
      </c>
      <c r="APZ54" s="115">
        <v>0</v>
      </c>
      <c r="AQA54" s="115">
        <f t="shared" ref="AQA54:AQK55" si="72">APZ54</f>
        <v>0</v>
      </c>
      <c r="AQB54" s="115">
        <f t="shared" si="72"/>
        <v>0</v>
      </c>
      <c r="AQC54" s="115">
        <f t="shared" si="72"/>
        <v>0</v>
      </c>
      <c r="AQD54" s="115">
        <f t="shared" si="72"/>
        <v>0</v>
      </c>
      <c r="AQE54" s="115">
        <f t="shared" si="72"/>
        <v>0</v>
      </c>
      <c r="AQF54" s="115">
        <f t="shared" si="72"/>
        <v>0</v>
      </c>
      <c r="AQG54" s="115">
        <f t="shared" si="72"/>
        <v>0</v>
      </c>
      <c r="AQH54" s="115">
        <f t="shared" si="72"/>
        <v>0</v>
      </c>
      <c r="AQI54" s="115">
        <f t="shared" si="72"/>
        <v>0</v>
      </c>
      <c r="AQJ54" s="115">
        <f t="shared" si="72"/>
        <v>0</v>
      </c>
      <c r="AQK54" s="115">
        <f t="shared" si="72"/>
        <v>0</v>
      </c>
      <c r="AQL54" s="95">
        <f t="shared" ref="AQL54:AQL55" si="73">SUM(APZ54:AQK54)</f>
        <v>0</v>
      </c>
      <c r="AQM54" s="106" t="s">
        <v>53</v>
      </c>
      <c r="AQN54" s="105">
        <v>9491.7000000000007</v>
      </c>
      <c r="AQO54" s="90">
        <f t="shared" ref="AQO54:AQO55" si="74">SUM(AQN54/12)</f>
        <v>790.97500000000002</v>
      </c>
      <c r="AQP54" s="115">
        <v>0</v>
      </c>
      <c r="AQQ54" s="115">
        <f t="shared" ref="AQQ54:ARA55" si="75">AQP54</f>
        <v>0</v>
      </c>
      <c r="AQR54" s="115">
        <f t="shared" si="75"/>
        <v>0</v>
      </c>
      <c r="AQS54" s="115">
        <f t="shared" si="75"/>
        <v>0</v>
      </c>
      <c r="AQT54" s="115">
        <f t="shared" si="75"/>
        <v>0</v>
      </c>
      <c r="AQU54" s="115">
        <f t="shared" si="75"/>
        <v>0</v>
      </c>
      <c r="AQV54" s="115">
        <f t="shared" si="75"/>
        <v>0</v>
      </c>
      <c r="AQW54" s="115">
        <f t="shared" si="75"/>
        <v>0</v>
      </c>
      <c r="AQX54" s="115">
        <f t="shared" si="75"/>
        <v>0</v>
      </c>
      <c r="AQY54" s="115">
        <f t="shared" si="75"/>
        <v>0</v>
      </c>
      <c r="AQZ54" s="115">
        <f t="shared" si="75"/>
        <v>0</v>
      </c>
      <c r="ARA54" s="115">
        <f t="shared" si="75"/>
        <v>0</v>
      </c>
      <c r="ARB54" s="95">
        <f t="shared" ref="ARB54:ARB55" si="76">SUM(AQP54:ARA54)</f>
        <v>0</v>
      </c>
      <c r="ARC54" s="106" t="s">
        <v>53</v>
      </c>
      <c r="ARD54" s="105">
        <v>9491.7000000000007</v>
      </c>
      <c r="ARE54" s="90">
        <f t="shared" ref="ARE54:ARE55" si="77">SUM(ARD54/12)</f>
        <v>790.97500000000002</v>
      </c>
      <c r="ARF54" s="115">
        <v>0</v>
      </c>
      <c r="ARG54" s="115">
        <f t="shared" ref="ARG54:ARQ55" si="78">ARF54</f>
        <v>0</v>
      </c>
      <c r="ARH54" s="115">
        <f t="shared" si="78"/>
        <v>0</v>
      </c>
      <c r="ARI54" s="115">
        <f t="shared" si="78"/>
        <v>0</v>
      </c>
      <c r="ARJ54" s="115">
        <f t="shared" si="78"/>
        <v>0</v>
      </c>
      <c r="ARK54" s="115">
        <f t="shared" si="78"/>
        <v>0</v>
      </c>
      <c r="ARL54" s="115">
        <f t="shared" si="78"/>
        <v>0</v>
      </c>
      <c r="ARM54" s="115">
        <f t="shared" si="78"/>
        <v>0</v>
      </c>
      <c r="ARN54" s="115">
        <f t="shared" si="78"/>
        <v>0</v>
      </c>
      <c r="ARO54" s="115">
        <f t="shared" si="78"/>
        <v>0</v>
      </c>
      <c r="ARP54" s="115">
        <f t="shared" si="78"/>
        <v>0</v>
      </c>
      <c r="ARQ54" s="115">
        <f t="shared" si="78"/>
        <v>0</v>
      </c>
      <c r="ARR54" s="95">
        <f t="shared" ref="ARR54:ARR55" si="79">SUM(ARF54:ARQ54)</f>
        <v>0</v>
      </c>
      <c r="ARS54" s="106" t="s">
        <v>53</v>
      </c>
      <c r="ART54" s="105">
        <v>9491.7000000000007</v>
      </c>
      <c r="ARU54" s="90">
        <f t="shared" ref="ARU54:ARU55" si="80">SUM(ART54/12)</f>
        <v>790.97500000000002</v>
      </c>
      <c r="ARV54" s="115">
        <v>0</v>
      </c>
      <c r="ARW54" s="115">
        <f t="shared" ref="ARW54:ASG55" si="81">ARV54</f>
        <v>0</v>
      </c>
      <c r="ARX54" s="115">
        <f t="shared" si="81"/>
        <v>0</v>
      </c>
      <c r="ARY54" s="115">
        <f t="shared" si="81"/>
        <v>0</v>
      </c>
      <c r="ARZ54" s="115">
        <f t="shared" si="81"/>
        <v>0</v>
      </c>
      <c r="ASA54" s="115">
        <f t="shared" si="81"/>
        <v>0</v>
      </c>
      <c r="ASB54" s="115">
        <f t="shared" si="81"/>
        <v>0</v>
      </c>
      <c r="ASC54" s="115">
        <f t="shared" si="81"/>
        <v>0</v>
      </c>
      <c r="ASD54" s="115">
        <f t="shared" si="81"/>
        <v>0</v>
      </c>
      <c r="ASE54" s="115">
        <f t="shared" si="81"/>
        <v>0</v>
      </c>
      <c r="ASF54" s="115">
        <f t="shared" si="81"/>
        <v>0</v>
      </c>
      <c r="ASG54" s="115">
        <f t="shared" si="81"/>
        <v>0</v>
      </c>
      <c r="ASH54" s="95">
        <f t="shared" ref="ASH54:ASH55" si="82">SUM(ARV54:ASG54)</f>
        <v>0</v>
      </c>
      <c r="ASI54" s="106" t="s">
        <v>53</v>
      </c>
      <c r="ASJ54" s="105">
        <v>9491.7000000000007</v>
      </c>
      <c r="ASK54" s="90">
        <f t="shared" ref="ASK54:ASK55" si="83">SUM(ASJ54/12)</f>
        <v>790.97500000000002</v>
      </c>
      <c r="ASL54" s="115">
        <v>0</v>
      </c>
      <c r="ASM54" s="115">
        <f t="shared" ref="ASM54:ASW55" si="84">ASL54</f>
        <v>0</v>
      </c>
      <c r="ASN54" s="115">
        <f t="shared" si="84"/>
        <v>0</v>
      </c>
      <c r="ASO54" s="115">
        <f t="shared" si="84"/>
        <v>0</v>
      </c>
      <c r="ASP54" s="115">
        <f t="shared" si="84"/>
        <v>0</v>
      </c>
      <c r="ASQ54" s="115">
        <f t="shared" si="84"/>
        <v>0</v>
      </c>
      <c r="ASR54" s="115">
        <f t="shared" si="84"/>
        <v>0</v>
      </c>
      <c r="ASS54" s="115">
        <f t="shared" si="84"/>
        <v>0</v>
      </c>
      <c r="AST54" s="115">
        <f t="shared" si="84"/>
        <v>0</v>
      </c>
      <c r="ASU54" s="115">
        <f t="shared" si="84"/>
        <v>0</v>
      </c>
      <c r="ASV54" s="115">
        <f t="shared" si="84"/>
        <v>0</v>
      </c>
      <c r="ASW54" s="115">
        <f t="shared" si="84"/>
        <v>0</v>
      </c>
      <c r="ASX54" s="95">
        <f t="shared" ref="ASX54:ASX55" si="85">SUM(ASL54:ASW54)</f>
        <v>0</v>
      </c>
      <c r="ASY54" s="106" t="s">
        <v>53</v>
      </c>
      <c r="ASZ54" s="105">
        <v>9491.7000000000007</v>
      </c>
      <c r="ATA54" s="90">
        <f t="shared" ref="ATA54:ATA55" si="86">SUM(ASZ54/12)</f>
        <v>790.97500000000002</v>
      </c>
      <c r="ATB54" s="115">
        <v>0</v>
      </c>
      <c r="ATC54" s="115">
        <f t="shared" ref="ATC54:ATM55" si="87">ATB54</f>
        <v>0</v>
      </c>
      <c r="ATD54" s="115">
        <f t="shared" si="87"/>
        <v>0</v>
      </c>
      <c r="ATE54" s="115">
        <f t="shared" si="87"/>
        <v>0</v>
      </c>
      <c r="ATF54" s="115">
        <f t="shared" si="87"/>
        <v>0</v>
      </c>
      <c r="ATG54" s="115">
        <f t="shared" si="87"/>
        <v>0</v>
      </c>
      <c r="ATH54" s="115">
        <f t="shared" si="87"/>
        <v>0</v>
      </c>
      <c r="ATI54" s="115">
        <f t="shared" si="87"/>
        <v>0</v>
      </c>
      <c r="ATJ54" s="115">
        <f t="shared" si="87"/>
        <v>0</v>
      </c>
      <c r="ATK54" s="115">
        <f t="shared" si="87"/>
        <v>0</v>
      </c>
      <c r="ATL54" s="115">
        <f t="shared" si="87"/>
        <v>0</v>
      </c>
      <c r="ATM54" s="115">
        <f t="shared" si="87"/>
        <v>0</v>
      </c>
      <c r="ATN54" s="95">
        <f t="shared" ref="ATN54:ATN55" si="88">SUM(ATB54:ATM54)</f>
        <v>0</v>
      </c>
      <c r="ATO54" s="106" t="s">
        <v>53</v>
      </c>
      <c r="ATP54" s="105">
        <v>9491.7000000000007</v>
      </c>
      <c r="ATQ54" s="90">
        <f t="shared" ref="ATQ54:ATQ55" si="89">SUM(ATP54/12)</f>
        <v>790.97500000000002</v>
      </c>
      <c r="ATR54" s="115">
        <v>0</v>
      </c>
      <c r="ATS54" s="115">
        <f t="shared" ref="ATS54:AUC55" si="90">ATR54</f>
        <v>0</v>
      </c>
      <c r="ATT54" s="115">
        <f t="shared" si="90"/>
        <v>0</v>
      </c>
      <c r="ATU54" s="115">
        <f t="shared" si="90"/>
        <v>0</v>
      </c>
      <c r="ATV54" s="115">
        <f t="shared" si="90"/>
        <v>0</v>
      </c>
      <c r="ATW54" s="115">
        <f t="shared" si="90"/>
        <v>0</v>
      </c>
      <c r="ATX54" s="115">
        <f t="shared" si="90"/>
        <v>0</v>
      </c>
      <c r="ATY54" s="115">
        <f t="shared" si="90"/>
        <v>0</v>
      </c>
      <c r="ATZ54" s="115">
        <f t="shared" si="90"/>
        <v>0</v>
      </c>
      <c r="AUA54" s="115">
        <f t="shared" si="90"/>
        <v>0</v>
      </c>
      <c r="AUB54" s="115">
        <f t="shared" si="90"/>
        <v>0</v>
      </c>
      <c r="AUC54" s="115">
        <f t="shared" si="90"/>
        <v>0</v>
      </c>
      <c r="AUD54" s="95">
        <f t="shared" ref="AUD54:AUD55" si="91">SUM(ATR54:AUC54)</f>
        <v>0</v>
      </c>
      <c r="AUE54" s="106" t="s">
        <v>53</v>
      </c>
      <c r="AUF54" s="105">
        <v>9491.7000000000007</v>
      </c>
      <c r="AUG54" s="90">
        <f t="shared" ref="AUG54:AUG55" si="92">SUM(AUF54/12)</f>
        <v>790.97500000000002</v>
      </c>
      <c r="AUH54" s="115">
        <v>0</v>
      </c>
      <c r="AUI54" s="115">
        <f t="shared" ref="AUI54:AUS55" si="93">AUH54</f>
        <v>0</v>
      </c>
      <c r="AUJ54" s="115">
        <f t="shared" si="93"/>
        <v>0</v>
      </c>
      <c r="AUK54" s="115">
        <f t="shared" si="93"/>
        <v>0</v>
      </c>
      <c r="AUL54" s="115">
        <f t="shared" si="93"/>
        <v>0</v>
      </c>
      <c r="AUM54" s="115">
        <f t="shared" si="93"/>
        <v>0</v>
      </c>
      <c r="AUN54" s="115">
        <f t="shared" si="93"/>
        <v>0</v>
      </c>
      <c r="AUO54" s="115">
        <f t="shared" si="93"/>
        <v>0</v>
      </c>
      <c r="AUP54" s="115">
        <f t="shared" si="93"/>
        <v>0</v>
      </c>
      <c r="AUQ54" s="115">
        <f t="shared" si="93"/>
        <v>0</v>
      </c>
      <c r="AUR54" s="115">
        <f t="shared" si="93"/>
        <v>0</v>
      </c>
      <c r="AUS54" s="115">
        <f t="shared" si="93"/>
        <v>0</v>
      </c>
      <c r="AUT54" s="95">
        <f t="shared" ref="AUT54:AUT55" si="94">SUM(AUH54:AUS54)</f>
        <v>0</v>
      </c>
      <c r="AUU54" s="106" t="s">
        <v>53</v>
      </c>
      <c r="AUV54" s="105">
        <v>9491.7000000000007</v>
      </c>
      <c r="AUW54" s="90">
        <f t="shared" ref="AUW54:AUW55" si="95">SUM(AUV54/12)</f>
        <v>790.97500000000002</v>
      </c>
      <c r="AUX54" s="115">
        <v>0</v>
      </c>
      <c r="AUY54" s="115">
        <f t="shared" ref="AUY54:AVI55" si="96">AUX54</f>
        <v>0</v>
      </c>
      <c r="AUZ54" s="115">
        <f t="shared" si="96"/>
        <v>0</v>
      </c>
      <c r="AVA54" s="115">
        <f t="shared" si="96"/>
        <v>0</v>
      </c>
      <c r="AVB54" s="115">
        <f t="shared" si="96"/>
        <v>0</v>
      </c>
      <c r="AVC54" s="115">
        <f t="shared" si="96"/>
        <v>0</v>
      </c>
      <c r="AVD54" s="115">
        <f t="shared" si="96"/>
        <v>0</v>
      </c>
      <c r="AVE54" s="115">
        <f t="shared" si="96"/>
        <v>0</v>
      </c>
      <c r="AVF54" s="115">
        <f t="shared" si="96"/>
        <v>0</v>
      </c>
      <c r="AVG54" s="115">
        <f t="shared" si="96"/>
        <v>0</v>
      </c>
      <c r="AVH54" s="115">
        <f t="shared" si="96"/>
        <v>0</v>
      </c>
      <c r="AVI54" s="115">
        <f t="shared" si="96"/>
        <v>0</v>
      </c>
      <c r="AVJ54" s="95">
        <f t="shared" ref="AVJ54:AVJ55" si="97">SUM(AUX54:AVI54)</f>
        <v>0</v>
      </c>
      <c r="AVK54" s="106" t="s">
        <v>53</v>
      </c>
      <c r="AVL54" s="105">
        <v>9491.7000000000007</v>
      </c>
      <c r="AVM54" s="90">
        <f t="shared" ref="AVM54:AVM55" si="98">SUM(AVL54/12)</f>
        <v>790.97500000000002</v>
      </c>
      <c r="AVN54" s="115">
        <v>0</v>
      </c>
      <c r="AVO54" s="115">
        <f t="shared" ref="AVO54:AVY55" si="99">AVN54</f>
        <v>0</v>
      </c>
      <c r="AVP54" s="115">
        <f t="shared" si="99"/>
        <v>0</v>
      </c>
      <c r="AVQ54" s="115">
        <f t="shared" si="99"/>
        <v>0</v>
      </c>
      <c r="AVR54" s="115">
        <f t="shared" si="99"/>
        <v>0</v>
      </c>
      <c r="AVS54" s="115">
        <f t="shared" si="99"/>
        <v>0</v>
      </c>
      <c r="AVT54" s="115">
        <f t="shared" si="99"/>
        <v>0</v>
      </c>
      <c r="AVU54" s="115">
        <f t="shared" si="99"/>
        <v>0</v>
      </c>
      <c r="AVV54" s="115">
        <f t="shared" si="99"/>
        <v>0</v>
      </c>
      <c r="AVW54" s="115">
        <f t="shared" si="99"/>
        <v>0</v>
      </c>
      <c r="AVX54" s="115">
        <f t="shared" si="99"/>
        <v>0</v>
      </c>
      <c r="AVY54" s="115">
        <f t="shared" si="99"/>
        <v>0</v>
      </c>
      <c r="AVZ54" s="95">
        <f t="shared" ref="AVZ54:AVZ55" si="100">SUM(AVN54:AVY54)</f>
        <v>0</v>
      </c>
      <c r="AWA54" s="106" t="s">
        <v>53</v>
      </c>
      <c r="AWB54" s="105">
        <v>9491.7000000000007</v>
      </c>
      <c r="AWC54" s="90">
        <f t="shared" ref="AWC54:AWC55" si="101">SUM(AWB54/12)</f>
        <v>790.97500000000002</v>
      </c>
      <c r="AWD54" s="115">
        <v>0</v>
      </c>
      <c r="AWE54" s="115">
        <f t="shared" ref="AWE54:AWO55" si="102">AWD54</f>
        <v>0</v>
      </c>
      <c r="AWF54" s="115">
        <f t="shared" si="102"/>
        <v>0</v>
      </c>
      <c r="AWG54" s="115">
        <f t="shared" si="102"/>
        <v>0</v>
      </c>
      <c r="AWH54" s="115">
        <f t="shared" si="102"/>
        <v>0</v>
      </c>
      <c r="AWI54" s="115">
        <f t="shared" si="102"/>
        <v>0</v>
      </c>
      <c r="AWJ54" s="115">
        <f t="shared" si="102"/>
        <v>0</v>
      </c>
      <c r="AWK54" s="115">
        <f t="shared" si="102"/>
        <v>0</v>
      </c>
      <c r="AWL54" s="115">
        <f t="shared" si="102"/>
        <v>0</v>
      </c>
      <c r="AWM54" s="115">
        <f t="shared" si="102"/>
        <v>0</v>
      </c>
      <c r="AWN54" s="115">
        <f t="shared" si="102"/>
        <v>0</v>
      </c>
      <c r="AWO54" s="115">
        <f t="shared" si="102"/>
        <v>0</v>
      </c>
      <c r="AWP54" s="95">
        <f t="shared" ref="AWP54:AWP55" si="103">SUM(AWD54:AWO54)</f>
        <v>0</v>
      </c>
      <c r="AWQ54" s="106" t="s">
        <v>53</v>
      </c>
      <c r="AWR54" s="105">
        <v>9491.7000000000007</v>
      </c>
      <c r="AWS54" s="90">
        <f t="shared" ref="AWS54:AWS55" si="104">SUM(AWR54/12)</f>
        <v>790.97500000000002</v>
      </c>
      <c r="AWT54" s="115">
        <v>0</v>
      </c>
      <c r="AWU54" s="115">
        <f t="shared" ref="AWU54:AXE55" si="105">AWT54</f>
        <v>0</v>
      </c>
      <c r="AWV54" s="115">
        <f t="shared" si="105"/>
        <v>0</v>
      </c>
      <c r="AWW54" s="115">
        <f t="shared" si="105"/>
        <v>0</v>
      </c>
      <c r="AWX54" s="115">
        <f t="shared" si="105"/>
        <v>0</v>
      </c>
      <c r="AWY54" s="115">
        <f t="shared" si="105"/>
        <v>0</v>
      </c>
      <c r="AWZ54" s="115">
        <f t="shared" si="105"/>
        <v>0</v>
      </c>
      <c r="AXA54" s="115">
        <f t="shared" si="105"/>
        <v>0</v>
      </c>
      <c r="AXB54" s="115">
        <f t="shared" si="105"/>
        <v>0</v>
      </c>
      <c r="AXC54" s="115">
        <f t="shared" si="105"/>
        <v>0</v>
      </c>
      <c r="AXD54" s="115">
        <f t="shared" si="105"/>
        <v>0</v>
      </c>
      <c r="AXE54" s="115">
        <f t="shared" si="105"/>
        <v>0</v>
      </c>
      <c r="AXF54" s="95">
        <f t="shared" ref="AXF54:AXF55" si="106">SUM(AWT54:AXE54)</f>
        <v>0</v>
      </c>
      <c r="AXG54" s="106" t="s">
        <v>53</v>
      </c>
      <c r="AXH54" s="105">
        <v>9491.7000000000007</v>
      </c>
      <c r="AXI54" s="90">
        <f t="shared" ref="AXI54:AXI55" si="107">SUM(AXH54/12)</f>
        <v>790.97500000000002</v>
      </c>
      <c r="AXJ54" s="115">
        <v>0</v>
      </c>
      <c r="AXK54" s="115">
        <f t="shared" ref="AXK54:AXU55" si="108">AXJ54</f>
        <v>0</v>
      </c>
      <c r="AXL54" s="115">
        <f t="shared" si="108"/>
        <v>0</v>
      </c>
      <c r="AXM54" s="115">
        <f t="shared" si="108"/>
        <v>0</v>
      </c>
      <c r="AXN54" s="115">
        <f t="shared" si="108"/>
        <v>0</v>
      </c>
      <c r="AXO54" s="115">
        <f t="shared" si="108"/>
        <v>0</v>
      </c>
      <c r="AXP54" s="115">
        <f t="shared" si="108"/>
        <v>0</v>
      </c>
      <c r="AXQ54" s="115">
        <f t="shared" si="108"/>
        <v>0</v>
      </c>
      <c r="AXR54" s="115">
        <f t="shared" si="108"/>
        <v>0</v>
      </c>
      <c r="AXS54" s="115">
        <f t="shared" si="108"/>
        <v>0</v>
      </c>
      <c r="AXT54" s="115">
        <f t="shared" si="108"/>
        <v>0</v>
      </c>
      <c r="AXU54" s="115">
        <f t="shared" si="108"/>
        <v>0</v>
      </c>
      <c r="AXV54" s="95">
        <f t="shared" ref="AXV54:AXV55" si="109">SUM(AXJ54:AXU54)</f>
        <v>0</v>
      </c>
      <c r="AXW54" s="106" t="s">
        <v>53</v>
      </c>
      <c r="AXX54" s="105">
        <v>9491.7000000000007</v>
      </c>
      <c r="AXY54" s="90">
        <f t="shared" ref="AXY54:AXY55" si="110">SUM(AXX54/12)</f>
        <v>790.97500000000002</v>
      </c>
      <c r="AXZ54" s="115">
        <v>0</v>
      </c>
      <c r="AYA54" s="115">
        <f t="shared" ref="AYA54:AYK55" si="111">AXZ54</f>
        <v>0</v>
      </c>
      <c r="AYB54" s="115">
        <f t="shared" si="111"/>
        <v>0</v>
      </c>
      <c r="AYC54" s="115">
        <f t="shared" si="111"/>
        <v>0</v>
      </c>
      <c r="AYD54" s="115">
        <f t="shared" si="111"/>
        <v>0</v>
      </c>
      <c r="AYE54" s="115">
        <f t="shared" si="111"/>
        <v>0</v>
      </c>
      <c r="AYF54" s="115">
        <f t="shared" si="111"/>
        <v>0</v>
      </c>
      <c r="AYG54" s="115">
        <f t="shared" si="111"/>
        <v>0</v>
      </c>
      <c r="AYH54" s="115">
        <f t="shared" si="111"/>
        <v>0</v>
      </c>
      <c r="AYI54" s="115">
        <f t="shared" si="111"/>
        <v>0</v>
      </c>
      <c r="AYJ54" s="115">
        <f t="shared" si="111"/>
        <v>0</v>
      </c>
      <c r="AYK54" s="115">
        <f t="shared" si="111"/>
        <v>0</v>
      </c>
      <c r="AYL54" s="95">
        <f t="shared" ref="AYL54:AYL55" si="112">SUM(AXZ54:AYK54)</f>
        <v>0</v>
      </c>
      <c r="AYM54" s="106" t="s">
        <v>53</v>
      </c>
      <c r="AYN54" s="105">
        <v>9491.7000000000007</v>
      </c>
      <c r="AYO54" s="90">
        <f t="shared" ref="AYO54:AYO55" si="113">SUM(AYN54/12)</f>
        <v>790.97500000000002</v>
      </c>
      <c r="AYP54" s="115">
        <v>0</v>
      </c>
      <c r="AYQ54" s="115">
        <f t="shared" ref="AYQ54:AZA55" si="114">AYP54</f>
        <v>0</v>
      </c>
      <c r="AYR54" s="115">
        <f t="shared" si="114"/>
        <v>0</v>
      </c>
      <c r="AYS54" s="115">
        <f t="shared" si="114"/>
        <v>0</v>
      </c>
      <c r="AYT54" s="115">
        <f t="shared" si="114"/>
        <v>0</v>
      </c>
      <c r="AYU54" s="115">
        <f t="shared" si="114"/>
        <v>0</v>
      </c>
      <c r="AYV54" s="115">
        <f t="shared" si="114"/>
        <v>0</v>
      </c>
      <c r="AYW54" s="115">
        <f t="shared" si="114"/>
        <v>0</v>
      </c>
      <c r="AYX54" s="115">
        <f t="shared" si="114"/>
        <v>0</v>
      </c>
      <c r="AYY54" s="115">
        <f t="shared" si="114"/>
        <v>0</v>
      </c>
      <c r="AYZ54" s="115">
        <f t="shared" si="114"/>
        <v>0</v>
      </c>
      <c r="AZA54" s="115">
        <f t="shared" si="114"/>
        <v>0</v>
      </c>
      <c r="AZB54" s="95">
        <f t="shared" ref="AZB54:AZB55" si="115">SUM(AYP54:AZA54)</f>
        <v>0</v>
      </c>
      <c r="AZC54" s="106" t="s">
        <v>53</v>
      </c>
      <c r="AZD54" s="105">
        <v>9491.7000000000007</v>
      </c>
      <c r="AZE54" s="90">
        <f t="shared" ref="AZE54:AZE55" si="116">SUM(AZD54/12)</f>
        <v>790.97500000000002</v>
      </c>
      <c r="AZF54" s="115">
        <v>0</v>
      </c>
      <c r="AZG54" s="115">
        <f t="shared" ref="AZG54:AZQ55" si="117">AZF54</f>
        <v>0</v>
      </c>
      <c r="AZH54" s="115">
        <f t="shared" si="117"/>
        <v>0</v>
      </c>
      <c r="AZI54" s="115">
        <f t="shared" si="117"/>
        <v>0</v>
      </c>
      <c r="AZJ54" s="115">
        <f t="shared" si="117"/>
        <v>0</v>
      </c>
      <c r="AZK54" s="115">
        <f t="shared" si="117"/>
        <v>0</v>
      </c>
      <c r="AZL54" s="115">
        <f t="shared" si="117"/>
        <v>0</v>
      </c>
      <c r="AZM54" s="115">
        <f t="shared" si="117"/>
        <v>0</v>
      </c>
      <c r="AZN54" s="115">
        <f t="shared" si="117"/>
        <v>0</v>
      </c>
      <c r="AZO54" s="115">
        <f t="shared" si="117"/>
        <v>0</v>
      </c>
      <c r="AZP54" s="115">
        <f t="shared" si="117"/>
        <v>0</v>
      </c>
      <c r="AZQ54" s="115">
        <f t="shared" si="117"/>
        <v>0</v>
      </c>
      <c r="AZR54" s="95">
        <f t="shared" ref="AZR54:AZR55" si="118">SUM(AZF54:AZQ54)</f>
        <v>0</v>
      </c>
      <c r="AZS54" s="106" t="s">
        <v>53</v>
      </c>
      <c r="AZT54" s="105">
        <v>9491.7000000000007</v>
      </c>
      <c r="AZU54" s="90">
        <f t="shared" ref="AZU54:AZU55" si="119">SUM(AZT54/12)</f>
        <v>790.97500000000002</v>
      </c>
      <c r="AZV54" s="115">
        <v>0</v>
      </c>
      <c r="AZW54" s="115">
        <f t="shared" ref="AZW54:BAG55" si="120">AZV54</f>
        <v>0</v>
      </c>
      <c r="AZX54" s="115">
        <f t="shared" si="120"/>
        <v>0</v>
      </c>
      <c r="AZY54" s="115">
        <f t="shared" si="120"/>
        <v>0</v>
      </c>
      <c r="AZZ54" s="115">
        <f t="shared" si="120"/>
        <v>0</v>
      </c>
      <c r="BAA54" s="115">
        <f t="shared" si="120"/>
        <v>0</v>
      </c>
      <c r="BAB54" s="115">
        <f t="shared" si="120"/>
        <v>0</v>
      </c>
      <c r="BAC54" s="115">
        <f t="shared" si="120"/>
        <v>0</v>
      </c>
      <c r="BAD54" s="115">
        <f t="shared" si="120"/>
        <v>0</v>
      </c>
      <c r="BAE54" s="115">
        <f t="shared" si="120"/>
        <v>0</v>
      </c>
      <c r="BAF54" s="115">
        <f t="shared" si="120"/>
        <v>0</v>
      </c>
      <c r="BAG54" s="115">
        <f t="shared" si="120"/>
        <v>0</v>
      </c>
      <c r="BAH54" s="95">
        <f t="shared" ref="BAH54:BAH55" si="121">SUM(AZV54:BAG54)</f>
        <v>0</v>
      </c>
      <c r="BAI54" s="106" t="s">
        <v>53</v>
      </c>
      <c r="BAJ54" s="105">
        <v>9491.7000000000007</v>
      </c>
      <c r="BAK54" s="90">
        <f t="shared" ref="BAK54:BAK55" si="122">SUM(BAJ54/12)</f>
        <v>790.97500000000002</v>
      </c>
      <c r="BAL54" s="115">
        <v>0</v>
      </c>
      <c r="BAM54" s="115">
        <f t="shared" ref="BAM54:BAW55" si="123">BAL54</f>
        <v>0</v>
      </c>
      <c r="BAN54" s="115">
        <f t="shared" si="123"/>
        <v>0</v>
      </c>
      <c r="BAO54" s="115">
        <f t="shared" si="123"/>
        <v>0</v>
      </c>
      <c r="BAP54" s="115">
        <f t="shared" si="123"/>
        <v>0</v>
      </c>
      <c r="BAQ54" s="115">
        <f t="shared" si="123"/>
        <v>0</v>
      </c>
      <c r="BAR54" s="115">
        <f t="shared" si="123"/>
        <v>0</v>
      </c>
      <c r="BAS54" s="115">
        <f t="shared" si="123"/>
        <v>0</v>
      </c>
      <c r="BAT54" s="115">
        <f t="shared" si="123"/>
        <v>0</v>
      </c>
      <c r="BAU54" s="115">
        <f t="shared" si="123"/>
        <v>0</v>
      </c>
      <c r="BAV54" s="115">
        <f t="shared" si="123"/>
        <v>0</v>
      </c>
      <c r="BAW54" s="115">
        <f t="shared" si="123"/>
        <v>0</v>
      </c>
      <c r="BAX54" s="95">
        <f t="shared" ref="BAX54:BAX55" si="124">SUM(BAL54:BAW54)</f>
        <v>0</v>
      </c>
      <c r="BAY54" s="106" t="s">
        <v>53</v>
      </c>
      <c r="BAZ54" s="105">
        <v>9491.7000000000007</v>
      </c>
      <c r="BBA54" s="90">
        <f t="shared" ref="BBA54:BBA55" si="125">SUM(BAZ54/12)</f>
        <v>790.97500000000002</v>
      </c>
      <c r="BBB54" s="115">
        <v>0</v>
      </c>
      <c r="BBC54" s="115">
        <f t="shared" ref="BBC54:BBM55" si="126">BBB54</f>
        <v>0</v>
      </c>
      <c r="BBD54" s="115">
        <f t="shared" si="126"/>
        <v>0</v>
      </c>
      <c r="BBE54" s="115">
        <f t="shared" si="126"/>
        <v>0</v>
      </c>
      <c r="BBF54" s="115">
        <f t="shared" si="126"/>
        <v>0</v>
      </c>
      <c r="BBG54" s="115">
        <f t="shared" si="126"/>
        <v>0</v>
      </c>
      <c r="BBH54" s="115">
        <f t="shared" si="126"/>
        <v>0</v>
      </c>
      <c r="BBI54" s="115">
        <f t="shared" si="126"/>
        <v>0</v>
      </c>
      <c r="BBJ54" s="115">
        <f t="shared" si="126"/>
        <v>0</v>
      </c>
      <c r="BBK54" s="115">
        <f t="shared" si="126"/>
        <v>0</v>
      </c>
      <c r="BBL54" s="115">
        <f t="shared" si="126"/>
        <v>0</v>
      </c>
      <c r="BBM54" s="115">
        <f t="shared" si="126"/>
        <v>0</v>
      </c>
      <c r="BBN54" s="95">
        <f t="shared" ref="BBN54:BBN55" si="127">SUM(BBB54:BBM54)</f>
        <v>0</v>
      </c>
      <c r="BBO54" s="106" t="s">
        <v>53</v>
      </c>
      <c r="BBP54" s="105">
        <v>9491.7000000000007</v>
      </c>
      <c r="BBQ54" s="90">
        <f t="shared" ref="BBQ54:BBQ55" si="128">SUM(BBP54/12)</f>
        <v>790.97500000000002</v>
      </c>
      <c r="BBR54" s="115">
        <v>0</v>
      </c>
      <c r="BBS54" s="115">
        <f t="shared" ref="BBS54:BCC55" si="129">BBR54</f>
        <v>0</v>
      </c>
      <c r="BBT54" s="115">
        <f t="shared" si="129"/>
        <v>0</v>
      </c>
      <c r="BBU54" s="115">
        <f t="shared" si="129"/>
        <v>0</v>
      </c>
      <c r="BBV54" s="115">
        <f t="shared" si="129"/>
        <v>0</v>
      </c>
      <c r="BBW54" s="115">
        <f t="shared" si="129"/>
        <v>0</v>
      </c>
      <c r="BBX54" s="115">
        <f t="shared" si="129"/>
        <v>0</v>
      </c>
      <c r="BBY54" s="115">
        <f t="shared" si="129"/>
        <v>0</v>
      </c>
      <c r="BBZ54" s="115">
        <f t="shared" si="129"/>
        <v>0</v>
      </c>
      <c r="BCA54" s="115">
        <f t="shared" si="129"/>
        <v>0</v>
      </c>
      <c r="BCB54" s="115">
        <f t="shared" si="129"/>
        <v>0</v>
      </c>
      <c r="BCC54" s="115">
        <f t="shared" si="129"/>
        <v>0</v>
      </c>
      <c r="BCD54" s="95">
        <f t="shared" ref="BCD54:BCD55" si="130">SUM(BBR54:BCC54)</f>
        <v>0</v>
      </c>
      <c r="BCE54" s="106" t="s">
        <v>53</v>
      </c>
      <c r="BCF54" s="105">
        <v>9491.7000000000007</v>
      </c>
      <c r="BCG54" s="90">
        <f t="shared" ref="BCG54:BCG55" si="131">SUM(BCF54/12)</f>
        <v>790.97500000000002</v>
      </c>
      <c r="BCH54" s="115">
        <v>0</v>
      </c>
      <c r="BCI54" s="115">
        <f t="shared" ref="BCI54:BCS55" si="132">BCH54</f>
        <v>0</v>
      </c>
      <c r="BCJ54" s="115">
        <f t="shared" si="132"/>
        <v>0</v>
      </c>
      <c r="BCK54" s="115">
        <f t="shared" si="132"/>
        <v>0</v>
      </c>
      <c r="BCL54" s="115">
        <f t="shared" si="132"/>
        <v>0</v>
      </c>
      <c r="BCM54" s="115">
        <f t="shared" si="132"/>
        <v>0</v>
      </c>
      <c r="BCN54" s="115">
        <f t="shared" si="132"/>
        <v>0</v>
      </c>
      <c r="BCO54" s="115">
        <f t="shared" si="132"/>
        <v>0</v>
      </c>
      <c r="BCP54" s="115">
        <f t="shared" si="132"/>
        <v>0</v>
      </c>
      <c r="BCQ54" s="115">
        <f t="shared" si="132"/>
        <v>0</v>
      </c>
      <c r="BCR54" s="115">
        <f t="shared" si="132"/>
        <v>0</v>
      </c>
      <c r="BCS54" s="115">
        <f t="shared" si="132"/>
        <v>0</v>
      </c>
      <c r="BCT54" s="95">
        <f t="shared" ref="BCT54:BCT55" si="133">SUM(BCH54:BCS54)</f>
        <v>0</v>
      </c>
      <c r="BCU54" s="106" t="s">
        <v>53</v>
      </c>
      <c r="BCV54" s="105">
        <v>9491.7000000000007</v>
      </c>
      <c r="BCW54" s="90">
        <f t="shared" ref="BCW54:BCW55" si="134">SUM(BCV54/12)</f>
        <v>790.97500000000002</v>
      </c>
      <c r="BCX54" s="115">
        <v>0</v>
      </c>
      <c r="BCY54" s="115">
        <f t="shared" ref="BCY54:BDI55" si="135">BCX54</f>
        <v>0</v>
      </c>
      <c r="BCZ54" s="115">
        <f t="shared" si="135"/>
        <v>0</v>
      </c>
      <c r="BDA54" s="115">
        <f t="shared" si="135"/>
        <v>0</v>
      </c>
      <c r="BDB54" s="115">
        <f t="shared" si="135"/>
        <v>0</v>
      </c>
      <c r="BDC54" s="115">
        <f t="shared" si="135"/>
        <v>0</v>
      </c>
      <c r="BDD54" s="115">
        <f t="shared" si="135"/>
        <v>0</v>
      </c>
      <c r="BDE54" s="115">
        <f t="shared" si="135"/>
        <v>0</v>
      </c>
      <c r="BDF54" s="115">
        <f t="shared" si="135"/>
        <v>0</v>
      </c>
      <c r="BDG54" s="115">
        <f t="shared" si="135"/>
        <v>0</v>
      </c>
      <c r="BDH54" s="115">
        <f t="shared" si="135"/>
        <v>0</v>
      </c>
      <c r="BDI54" s="115">
        <f t="shared" si="135"/>
        <v>0</v>
      </c>
      <c r="BDJ54" s="95">
        <f t="shared" ref="BDJ54:BDJ55" si="136">SUM(BCX54:BDI54)</f>
        <v>0</v>
      </c>
      <c r="BDK54" s="106" t="s">
        <v>53</v>
      </c>
      <c r="BDL54" s="105">
        <v>9491.7000000000007</v>
      </c>
      <c r="BDM54" s="90">
        <f t="shared" ref="BDM54:BDM55" si="137">SUM(BDL54/12)</f>
        <v>790.97500000000002</v>
      </c>
      <c r="BDN54" s="115">
        <v>0</v>
      </c>
      <c r="BDO54" s="115">
        <f t="shared" ref="BDO54:BDY55" si="138">BDN54</f>
        <v>0</v>
      </c>
      <c r="BDP54" s="115">
        <f t="shared" si="138"/>
        <v>0</v>
      </c>
      <c r="BDQ54" s="115">
        <f t="shared" si="138"/>
        <v>0</v>
      </c>
      <c r="BDR54" s="115">
        <f t="shared" si="138"/>
        <v>0</v>
      </c>
      <c r="BDS54" s="115">
        <f t="shared" si="138"/>
        <v>0</v>
      </c>
      <c r="BDT54" s="115">
        <f t="shared" si="138"/>
        <v>0</v>
      </c>
      <c r="BDU54" s="115">
        <f t="shared" si="138"/>
        <v>0</v>
      </c>
      <c r="BDV54" s="115">
        <f t="shared" si="138"/>
        <v>0</v>
      </c>
      <c r="BDW54" s="115">
        <f t="shared" si="138"/>
        <v>0</v>
      </c>
      <c r="BDX54" s="115">
        <f t="shared" si="138"/>
        <v>0</v>
      </c>
      <c r="BDY54" s="115">
        <f t="shared" si="138"/>
        <v>0</v>
      </c>
      <c r="BDZ54" s="95">
        <f t="shared" ref="BDZ54:BDZ55" si="139">SUM(BDN54:BDY54)</f>
        <v>0</v>
      </c>
      <c r="BEA54" s="106" t="s">
        <v>53</v>
      </c>
      <c r="BEB54" s="105">
        <v>9491.7000000000007</v>
      </c>
      <c r="BEC54" s="90">
        <f t="shared" ref="BEC54:BEC55" si="140">SUM(BEB54/12)</f>
        <v>790.97500000000002</v>
      </c>
      <c r="BED54" s="115">
        <v>0</v>
      </c>
      <c r="BEE54" s="115">
        <f t="shared" ref="BEE54:BEO55" si="141">BED54</f>
        <v>0</v>
      </c>
      <c r="BEF54" s="115">
        <f t="shared" si="141"/>
        <v>0</v>
      </c>
      <c r="BEG54" s="115">
        <f t="shared" si="141"/>
        <v>0</v>
      </c>
      <c r="BEH54" s="115">
        <f t="shared" si="141"/>
        <v>0</v>
      </c>
      <c r="BEI54" s="115">
        <f t="shared" si="141"/>
        <v>0</v>
      </c>
      <c r="BEJ54" s="115">
        <f t="shared" si="141"/>
        <v>0</v>
      </c>
      <c r="BEK54" s="115">
        <f t="shared" si="141"/>
        <v>0</v>
      </c>
      <c r="BEL54" s="115">
        <f t="shared" si="141"/>
        <v>0</v>
      </c>
      <c r="BEM54" s="115">
        <f t="shared" si="141"/>
        <v>0</v>
      </c>
      <c r="BEN54" s="115">
        <f t="shared" si="141"/>
        <v>0</v>
      </c>
      <c r="BEO54" s="115">
        <f t="shared" si="141"/>
        <v>0</v>
      </c>
      <c r="BEP54" s="95">
        <f t="shared" ref="BEP54:BEP55" si="142">SUM(BED54:BEO54)</f>
        <v>0</v>
      </c>
      <c r="BEQ54" s="106" t="s">
        <v>53</v>
      </c>
      <c r="BER54" s="105">
        <v>9491.7000000000007</v>
      </c>
      <c r="BES54" s="90">
        <f t="shared" ref="BES54:BES55" si="143">SUM(BER54/12)</f>
        <v>790.97500000000002</v>
      </c>
      <c r="BET54" s="115">
        <v>0</v>
      </c>
      <c r="BEU54" s="115">
        <f t="shared" ref="BEU54:BFE55" si="144">BET54</f>
        <v>0</v>
      </c>
      <c r="BEV54" s="115">
        <f t="shared" si="144"/>
        <v>0</v>
      </c>
      <c r="BEW54" s="115">
        <f t="shared" si="144"/>
        <v>0</v>
      </c>
      <c r="BEX54" s="115">
        <f t="shared" si="144"/>
        <v>0</v>
      </c>
      <c r="BEY54" s="115">
        <f t="shared" si="144"/>
        <v>0</v>
      </c>
      <c r="BEZ54" s="115">
        <f t="shared" si="144"/>
        <v>0</v>
      </c>
      <c r="BFA54" s="115">
        <f t="shared" si="144"/>
        <v>0</v>
      </c>
      <c r="BFB54" s="115">
        <f t="shared" si="144"/>
        <v>0</v>
      </c>
      <c r="BFC54" s="115">
        <f t="shared" si="144"/>
        <v>0</v>
      </c>
      <c r="BFD54" s="115">
        <f t="shared" si="144"/>
        <v>0</v>
      </c>
      <c r="BFE54" s="115">
        <f t="shared" si="144"/>
        <v>0</v>
      </c>
      <c r="BFF54" s="95">
        <f t="shared" ref="BFF54:BFF55" si="145">SUM(BET54:BFE54)</f>
        <v>0</v>
      </c>
      <c r="BFG54" s="106" t="s">
        <v>53</v>
      </c>
      <c r="BFH54" s="105">
        <v>9491.7000000000007</v>
      </c>
      <c r="BFI54" s="90">
        <f t="shared" ref="BFI54:BFI55" si="146">SUM(BFH54/12)</f>
        <v>790.97500000000002</v>
      </c>
      <c r="BFJ54" s="115">
        <v>0</v>
      </c>
      <c r="BFK54" s="115">
        <f t="shared" ref="BFK54:BFU55" si="147">BFJ54</f>
        <v>0</v>
      </c>
      <c r="BFL54" s="115">
        <f t="shared" si="147"/>
        <v>0</v>
      </c>
      <c r="BFM54" s="115">
        <f t="shared" si="147"/>
        <v>0</v>
      </c>
      <c r="BFN54" s="115">
        <f t="shared" si="147"/>
        <v>0</v>
      </c>
      <c r="BFO54" s="115">
        <f t="shared" si="147"/>
        <v>0</v>
      </c>
      <c r="BFP54" s="115">
        <f t="shared" si="147"/>
        <v>0</v>
      </c>
      <c r="BFQ54" s="115">
        <f t="shared" si="147"/>
        <v>0</v>
      </c>
      <c r="BFR54" s="115">
        <f t="shared" si="147"/>
        <v>0</v>
      </c>
      <c r="BFS54" s="115">
        <f t="shared" si="147"/>
        <v>0</v>
      </c>
      <c r="BFT54" s="115">
        <f t="shared" si="147"/>
        <v>0</v>
      </c>
      <c r="BFU54" s="115">
        <f t="shared" si="147"/>
        <v>0</v>
      </c>
      <c r="BFV54" s="95">
        <f t="shared" ref="BFV54:BFV55" si="148">SUM(BFJ54:BFU54)</f>
        <v>0</v>
      </c>
      <c r="BFW54" s="106" t="s">
        <v>53</v>
      </c>
      <c r="BFX54" s="105">
        <v>9491.7000000000007</v>
      </c>
      <c r="BFY54" s="90">
        <f t="shared" ref="BFY54:BFY55" si="149">SUM(BFX54/12)</f>
        <v>790.97500000000002</v>
      </c>
      <c r="BFZ54" s="115">
        <v>0</v>
      </c>
      <c r="BGA54" s="115">
        <f t="shared" ref="BGA54:BGK55" si="150">BFZ54</f>
        <v>0</v>
      </c>
      <c r="BGB54" s="115">
        <f t="shared" si="150"/>
        <v>0</v>
      </c>
      <c r="BGC54" s="115">
        <f t="shared" si="150"/>
        <v>0</v>
      </c>
      <c r="BGD54" s="115">
        <f t="shared" si="150"/>
        <v>0</v>
      </c>
      <c r="BGE54" s="115">
        <f t="shared" si="150"/>
        <v>0</v>
      </c>
      <c r="BGF54" s="115">
        <f t="shared" si="150"/>
        <v>0</v>
      </c>
      <c r="BGG54" s="115">
        <f t="shared" si="150"/>
        <v>0</v>
      </c>
      <c r="BGH54" s="115">
        <f t="shared" si="150"/>
        <v>0</v>
      </c>
      <c r="BGI54" s="115">
        <f t="shared" si="150"/>
        <v>0</v>
      </c>
      <c r="BGJ54" s="115">
        <f t="shared" si="150"/>
        <v>0</v>
      </c>
      <c r="BGK54" s="115">
        <f t="shared" si="150"/>
        <v>0</v>
      </c>
      <c r="BGL54" s="95">
        <f t="shared" ref="BGL54:BGL55" si="151">SUM(BFZ54:BGK54)</f>
        <v>0</v>
      </c>
      <c r="BGM54" s="106" t="s">
        <v>53</v>
      </c>
      <c r="BGN54" s="105">
        <v>9491.7000000000007</v>
      </c>
      <c r="BGO54" s="90">
        <f t="shared" ref="BGO54:BGO55" si="152">SUM(BGN54/12)</f>
        <v>790.97500000000002</v>
      </c>
      <c r="BGP54" s="115">
        <v>0</v>
      </c>
      <c r="BGQ54" s="115">
        <f t="shared" ref="BGQ54:BHA55" si="153">BGP54</f>
        <v>0</v>
      </c>
      <c r="BGR54" s="115">
        <f t="shared" si="153"/>
        <v>0</v>
      </c>
      <c r="BGS54" s="115">
        <f t="shared" si="153"/>
        <v>0</v>
      </c>
      <c r="BGT54" s="115">
        <f t="shared" si="153"/>
        <v>0</v>
      </c>
      <c r="BGU54" s="115">
        <f t="shared" si="153"/>
        <v>0</v>
      </c>
      <c r="BGV54" s="115">
        <f t="shared" si="153"/>
        <v>0</v>
      </c>
      <c r="BGW54" s="115">
        <f t="shared" si="153"/>
        <v>0</v>
      </c>
      <c r="BGX54" s="115">
        <f t="shared" si="153"/>
        <v>0</v>
      </c>
      <c r="BGY54" s="115">
        <f t="shared" si="153"/>
        <v>0</v>
      </c>
      <c r="BGZ54" s="115">
        <f t="shared" si="153"/>
        <v>0</v>
      </c>
      <c r="BHA54" s="115">
        <f t="shared" si="153"/>
        <v>0</v>
      </c>
      <c r="BHB54" s="95">
        <f t="shared" ref="BHB54:BHB55" si="154">SUM(BGP54:BHA54)</f>
        <v>0</v>
      </c>
      <c r="BHC54" s="106" t="s">
        <v>53</v>
      </c>
      <c r="BHD54" s="105">
        <v>9491.7000000000007</v>
      </c>
      <c r="BHE54" s="90">
        <f t="shared" ref="BHE54:BHE55" si="155">SUM(BHD54/12)</f>
        <v>790.97500000000002</v>
      </c>
      <c r="BHF54" s="115">
        <v>0</v>
      </c>
      <c r="BHG54" s="115">
        <f t="shared" ref="BHG54:BHQ55" si="156">BHF54</f>
        <v>0</v>
      </c>
      <c r="BHH54" s="115">
        <f t="shared" si="156"/>
        <v>0</v>
      </c>
      <c r="BHI54" s="115">
        <f t="shared" si="156"/>
        <v>0</v>
      </c>
      <c r="BHJ54" s="115">
        <f t="shared" si="156"/>
        <v>0</v>
      </c>
      <c r="BHK54" s="115">
        <f t="shared" si="156"/>
        <v>0</v>
      </c>
      <c r="BHL54" s="115">
        <f t="shared" si="156"/>
        <v>0</v>
      </c>
      <c r="BHM54" s="115">
        <f t="shared" si="156"/>
        <v>0</v>
      </c>
      <c r="BHN54" s="115">
        <f t="shared" si="156"/>
        <v>0</v>
      </c>
      <c r="BHO54" s="115">
        <f t="shared" si="156"/>
        <v>0</v>
      </c>
      <c r="BHP54" s="115">
        <f t="shared" si="156"/>
        <v>0</v>
      </c>
      <c r="BHQ54" s="115">
        <f t="shared" si="156"/>
        <v>0</v>
      </c>
      <c r="BHR54" s="95">
        <f t="shared" ref="BHR54:BHR55" si="157">SUM(BHF54:BHQ54)</f>
        <v>0</v>
      </c>
      <c r="BHS54" s="106" t="s">
        <v>53</v>
      </c>
      <c r="BHT54" s="105">
        <v>9491.7000000000007</v>
      </c>
      <c r="BHU54" s="90">
        <f t="shared" ref="BHU54:BHU55" si="158">SUM(BHT54/12)</f>
        <v>790.97500000000002</v>
      </c>
      <c r="BHV54" s="115">
        <v>0</v>
      </c>
      <c r="BHW54" s="115">
        <f t="shared" ref="BHW54:BIG55" si="159">BHV54</f>
        <v>0</v>
      </c>
      <c r="BHX54" s="115">
        <f t="shared" si="159"/>
        <v>0</v>
      </c>
      <c r="BHY54" s="115">
        <f t="shared" si="159"/>
        <v>0</v>
      </c>
      <c r="BHZ54" s="115">
        <f t="shared" si="159"/>
        <v>0</v>
      </c>
      <c r="BIA54" s="115">
        <f t="shared" si="159"/>
        <v>0</v>
      </c>
      <c r="BIB54" s="115">
        <f t="shared" si="159"/>
        <v>0</v>
      </c>
      <c r="BIC54" s="115">
        <f t="shared" si="159"/>
        <v>0</v>
      </c>
      <c r="BID54" s="115">
        <f t="shared" si="159"/>
        <v>0</v>
      </c>
      <c r="BIE54" s="115">
        <f t="shared" si="159"/>
        <v>0</v>
      </c>
      <c r="BIF54" s="115">
        <f t="shared" si="159"/>
        <v>0</v>
      </c>
      <c r="BIG54" s="115">
        <f t="shared" si="159"/>
        <v>0</v>
      </c>
      <c r="BIH54" s="95">
        <f t="shared" ref="BIH54:BIH55" si="160">SUM(BHV54:BIG54)</f>
        <v>0</v>
      </c>
      <c r="BII54" s="106" t="s">
        <v>53</v>
      </c>
      <c r="BIJ54" s="105">
        <v>9491.7000000000007</v>
      </c>
      <c r="BIK54" s="90">
        <f t="shared" ref="BIK54:BIK55" si="161">SUM(BIJ54/12)</f>
        <v>790.97500000000002</v>
      </c>
      <c r="BIL54" s="115">
        <v>0</v>
      </c>
      <c r="BIM54" s="115">
        <f t="shared" ref="BIM54:BIW55" si="162">BIL54</f>
        <v>0</v>
      </c>
      <c r="BIN54" s="115">
        <f t="shared" si="162"/>
        <v>0</v>
      </c>
      <c r="BIO54" s="115">
        <f t="shared" si="162"/>
        <v>0</v>
      </c>
      <c r="BIP54" s="115">
        <f t="shared" si="162"/>
        <v>0</v>
      </c>
      <c r="BIQ54" s="115">
        <f t="shared" si="162"/>
        <v>0</v>
      </c>
      <c r="BIR54" s="115">
        <f t="shared" si="162"/>
        <v>0</v>
      </c>
      <c r="BIS54" s="115">
        <f t="shared" si="162"/>
        <v>0</v>
      </c>
      <c r="BIT54" s="115">
        <f t="shared" si="162"/>
        <v>0</v>
      </c>
      <c r="BIU54" s="115">
        <f t="shared" si="162"/>
        <v>0</v>
      </c>
      <c r="BIV54" s="115">
        <f t="shared" si="162"/>
        <v>0</v>
      </c>
      <c r="BIW54" s="115">
        <f t="shared" si="162"/>
        <v>0</v>
      </c>
      <c r="BIX54" s="95">
        <f t="shared" ref="BIX54:BIX55" si="163">SUM(BIL54:BIW54)</f>
        <v>0</v>
      </c>
      <c r="BIY54" s="106" t="s">
        <v>53</v>
      </c>
      <c r="BIZ54" s="105">
        <v>9491.7000000000007</v>
      </c>
      <c r="BJA54" s="90">
        <f t="shared" ref="BJA54:BJA55" si="164">SUM(BIZ54/12)</f>
        <v>790.97500000000002</v>
      </c>
      <c r="BJB54" s="115">
        <v>0</v>
      </c>
      <c r="BJC54" s="115">
        <f t="shared" ref="BJC54:BJM55" si="165">BJB54</f>
        <v>0</v>
      </c>
      <c r="BJD54" s="115">
        <f t="shared" si="165"/>
        <v>0</v>
      </c>
      <c r="BJE54" s="115">
        <f t="shared" si="165"/>
        <v>0</v>
      </c>
      <c r="BJF54" s="115">
        <f t="shared" si="165"/>
        <v>0</v>
      </c>
      <c r="BJG54" s="115">
        <f t="shared" si="165"/>
        <v>0</v>
      </c>
      <c r="BJH54" s="115">
        <f t="shared" si="165"/>
        <v>0</v>
      </c>
      <c r="BJI54" s="115">
        <f t="shared" si="165"/>
        <v>0</v>
      </c>
      <c r="BJJ54" s="115">
        <f t="shared" si="165"/>
        <v>0</v>
      </c>
      <c r="BJK54" s="115">
        <f t="shared" si="165"/>
        <v>0</v>
      </c>
      <c r="BJL54" s="115">
        <f t="shared" si="165"/>
        <v>0</v>
      </c>
      <c r="BJM54" s="115">
        <f t="shared" si="165"/>
        <v>0</v>
      </c>
      <c r="BJN54" s="95">
        <f t="shared" ref="BJN54:BJN55" si="166">SUM(BJB54:BJM54)</f>
        <v>0</v>
      </c>
      <c r="BJO54" s="106" t="s">
        <v>53</v>
      </c>
      <c r="BJP54" s="105">
        <v>9491.7000000000007</v>
      </c>
      <c r="BJQ54" s="90">
        <f t="shared" ref="BJQ54:BJQ55" si="167">SUM(BJP54/12)</f>
        <v>790.97500000000002</v>
      </c>
      <c r="BJR54" s="115">
        <v>0</v>
      </c>
      <c r="BJS54" s="115">
        <f t="shared" ref="BJS54:BKC55" si="168">BJR54</f>
        <v>0</v>
      </c>
      <c r="BJT54" s="115">
        <f t="shared" si="168"/>
        <v>0</v>
      </c>
      <c r="BJU54" s="115">
        <f t="shared" si="168"/>
        <v>0</v>
      </c>
      <c r="BJV54" s="115">
        <f t="shared" si="168"/>
        <v>0</v>
      </c>
      <c r="BJW54" s="115">
        <f t="shared" si="168"/>
        <v>0</v>
      </c>
      <c r="BJX54" s="115">
        <f t="shared" si="168"/>
        <v>0</v>
      </c>
      <c r="BJY54" s="115">
        <f t="shared" si="168"/>
        <v>0</v>
      </c>
      <c r="BJZ54" s="115">
        <f t="shared" si="168"/>
        <v>0</v>
      </c>
      <c r="BKA54" s="115">
        <f t="shared" si="168"/>
        <v>0</v>
      </c>
      <c r="BKB54" s="115">
        <f t="shared" si="168"/>
        <v>0</v>
      </c>
      <c r="BKC54" s="115">
        <f t="shared" si="168"/>
        <v>0</v>
      </c>
      <c r="BKD54" s="95">
        <f t="shared" ref="BKD54:BKD55" si="169">SUM(BJR54:BKC54)</f>
        <v>0</v>
      </c>
      <c r="BKE54" s="106" t="s">
        <v>53</v>
      </c>
      <c r="BKF54" s="105">
        <v>9491.7000000000007</v>
      </c>
      <c r="BKG54" s="90">
        <f t="shared" ref="BKG54:BKG55" si="170">SUM(BKF54/12)</f>
        <v>790.97500000000002</v>
      </c>
      <c r="BKH54" s="115">
        <v>0</v>
      </c>
      <c r="BKI54" s="115">
        <f t="shared" ref="BKI54:BKS55" si="171">BKH54</f>
        <v>0</v>
      </c>
      <c r="BKJ54" s="115">
        <f t="shared" si="171"/>
        <v>0</v>
      </c>
      <c r="BKK54" s="115">
        <f t="shared" si="171"/>
        <v>0</v>
      </c>
      <c r="BKL54" s="115">
        <f t="shared" si="171"/>
        <v>0</v>
      </c>
      <c r="BKM54" s="115">
        <f t="shared" si="171"/>
        <v>0</v>
      </c>
      <c r="BKN54" s="115">
        <f t="shared" si="171"/>
        <v>0</v>
      </c>
      <c r="BKO54" s="115">
        <f t="shared" si="171"/>
        <v>0</v>
      </c>
      <c r="BKP54" s="115">
        <f t="shared" si="171"/>
        <v>0</v>
      </c>
      <c r="BKQ54" s="115">
        <f t="shared" si="171"/>
        <v>0</v>
      </c>
      <c r="BKR54" s="115">
        <f t="shared" si="171"/>
        <v>0</v>
      </c>
      <c r="BKS54" s="115">
        <f t="shared" si="171"/>
        <v>0</v>
      </c>
      <c r="BKT54" s="95">
        <f t="shared" ref="BKT54:BKT55" si="172">SUM(BKH54:BKS54)</f>
        <v>0</v>
      </c>
      <c r="BKU54" s="106" t="s">
        <v>53</v>
      </c>
      <c r="BKV54" s="105">
        <v>9491.7000000000007</v>
      </c>
      <c r="BKW54" s="90">
        <f t="shared" ref="BKW54:BKW55" si="173">SUM(BKV54/12)</f>
        <v>790.97500000000002</v>
      </c>
      <c r="BKX54" s="115">
        <v>0</v>
      </c>
      <c r="BKY54" s="115">
        <f t="shared" ref="BKY54:BLI55" si="174">BKX54</f>
        <v>0</v>
      </c>
      <c r="BKZ54" s="115">
        <f t="shared" si="174"/>
        <v>0</v>
      </c>
      <c r="BLA54" s="115">
        <f t="shared" si="174"/>
        <v>0</v>
      </c>
      <c r="BLB54" s="115">
        <f t="shared" si="174"/>
        <v>0</v>
      </c>
      <c r="BLC54" s="115">
        <f t="shared" si="174"/>
        <v>0</v>
      </c>
      <c r="BLD54" s="115">
        <f t="shared" si="174"/>
        <v>0</v>
      </c>
      <c r="BLE54" s="115">
        <f t="shared" si="174"/>
        <v>0</v>
      </c>
      <c r="BLF54" s="115">
        <f t="shared" si="174"/>
        <v>0</v>
      </c>
      <c r="BLG54" s="115">
        <f t="shared" si="174"/>
        <v>0</v>
      </c>
      <c r="BLH54" s="115">
        <f t="shared" si="174"/>
        <v>0</v>
      </c>
      <c r="BLI54" s="115">
        <f t="shared" si="174"/>
        <v>0</v>
      </c>
      <c r="BLJ54" s="95">
        <f t="shared" ref="BLJ54:BLJ55" si="175">SUM(BKX54:BLI54)</f>
        <v>0</v>
      </c>
      <c r="BLK54" s="106" t="s">
        <v>53</v>
      </c>
      <c r="BLL54" s="105">
        <v>9491.7000000000007</v>
      </c>
      <c r="BLM54" s="90">
        <f t="shared" ref="BLM54:BLM55" si="176">SUM(BLL54/12)</f>
        <v>790.97500000000002</v>
      </c>
      <c r="BLN54" s="115">
        <v>0</v>
      </c>
      <c r="BLO54" s="115">
        <f t="shared" ref="BLO54:BLY55" si="177">BLN54</f>
        <v>0</v>
      </c>
      <c r="BLP54" s="115">
        <f t="shared" si="177"/>
        <v>0</v>
      </c>
      <c r="BLQ54" s="115">
        <f t="shared" si="177"/>
        <v>0</v>
      </c>
      <c r="BLR54" s="115">
        <f t="shared" si="177"/>
        <v>0</v>
      </c>
      <c r="BLS54" s="115">
        <f t="shared" si="177"/>
        <v>0</v>
      </c>
      <c r="BLT54" s="115">
        <f t="shared" si="177"/>
        <v>0</v>
      </c>
      <c r="BLU54" s="115">
        <f t="shared" si="177"/>
        <v>0</v>
      </c>
      <c r="BLV54" s="115">
        <f t="shared" si="177"/>
        <v>0</v>
      </c>
      <c r="BLW54" s="115">
        <f t="shared" si="177"/>
        <v>0</v>
      </c>
      <c r="BLX54" s="115">
        <f t="shared" si="177"/>
        <v>0</v>
      </c>
      <c r="BLY54" s="115">
        <f t="shared" si="177"/>
        <v>0</v>
      </c>
      <c r="BLZ54" s="95">
        <f t="shared" ref="BLZ54:BLZ55" si="178">SUM(BLN54:BLY54)</f>
        <v>0</v>
      </c>
      <c r="BMA54" s="106" t="s">
        <v>53</v>
      </c>
      <c r="BMB54" s="105">
        <v>9491.7000000000007</v>
      </c>
      <c r="BMC54" s="90">
        <f t="shared" ref="BMC54:BMC55" si="179">SUM(BMB54/12)</f>
        <v>790.97500000000002</v>
      </c>
      <c r="BMD54" s="115">
        <v>0</v>
      </c>
      <c r="BME54" s="115">
        <f t="shared" ref="BME54:BMO55" si="180">BMD54</f>
        <v>0</v>
      </c>
      <c r="BMF54" s="115">
        <f t="shared" si="180"/>
        <v>0</v>
      </c>
      <c r="BMG54" s="115">
        <f t="shared" si="180"/>
        <v>0</v>
      </c>
      <c r="BMH54" s="115">
        <f t="shared" si="180"/>
        <v>0</v>
      </c>
      <c r="BMI54" s="115">
        <f t="shared" si="180"/>
        <v>0</v>
      </c>
      <c r="BMJ54" s="115">
        <f t="shared" si="180"/>
        <v>0</v>
      </c>
      <c r="BMK54" s="115">
        <f t="shared" si="180"/>
        <v>0</v>
      </c>
      <c r="BML54" s="115">
        <f t="shared" si="180"/>
        <v>0</v>
      </c>
      <c r="BMM54" s="115">
        <f t="shared" si="180"/>
        <v>0</v>
      </c>
      <c r="BMN54" s="115">
        <f t="shared" si="180"/>
        <v>0</v>
      </c>
      <c r="BMO54" s="115">
        <f t="shared" si="180"/>
        <v>0</v>
      </c>
      <c r="BMP54" s="95">
        <f t="shared" ref="BMP54:BMP55" si="181">SUM(BMD54:BMO54)</f>
        <v>0</v>
      </c>
      <c r="BMQ54" s="106" t="s">
        <v>53</v>
      </c>
      <c r="BMR54" s="105">
        <v>9491.7000000000007</v>
      </c>
      <c r="BMS54" s="90">
        <f t="shared" ref="BMS54:BMS55" si="182">SUM(BMR54/12)</f>
        <v>790.97500000000002</v>
      </c>
      <c r="BMT54" s="115">
        <v>0</v>
      </c>
      <c r="BMU54" s="115">
        <f t="shared" ref="BMU54:BNE55" si="183">BMT54</f>
        <v>0</v>
      </c>
      <c r="BMV54" s="115">
        <f t="shared" si="183"/>
        <v>0</v>
      </c>
      <c r="BMW54" s="115">
        <f t="shared" si="183"/>
        <v>0</v>
      </c>
      <c r="BMX54" s="115">
        <f t="shared" si="183"/>
        <v>0</v>
      </c>
      <c r="BMY54" s="115">
        <f t="shared" si="183"/>
        <v>0</v>
      </c>
      <c r="BMZ54" s="115">
        <f t="shared" si="183"/>
        <v>0</v>
      </c>
      <c r="BNA54" s="115">
        <f t="shared" si="183"/>
        <v>0</v>
      </c>
      <c r="BNB54" s="115">
        <f t="shared" si="183"/>
        <v>0</v>
      </c>
      <c r="BNC54" s="115">
        <f t="shared" si="183"/>
        <v>0</v>
      </c>
      <c r="BND54" s="115">
        <f t="shared" si="183"/>
        <v>0</v>
      </c>
      <c r="BNE54" s="115">
        <f t="shared" si="183"/>
        <v>0</v>
      </c>
      <c r="BNF54" s="95">
        <f t="shared" ref="BNF54:BNF55" si="184">SUM(BMT54:BNE54)</f>
        <v>0</v>
      </c>
      <c r="BNG54" s="106" t="s">
        <v>53</v>
      </c>
      <c r="BNH54" s="105">
        <v>9491.7000000000007</v>
      </c>
      <c r="BNI54" s="90">
        <f t="shared" ref="BNI54:BNI55" si="185">SUM(BNH54/12)</f>
        <v>790.97500000000002</v>
      </c>
      <c r="BNJ54" s="115">
        <v>0</v>
      </c>
      <c r="BNK54" s="115">
        <f t="shared" ref="BNK54:BNU55" si="186">BNJ54</f>
        <v>0</v>
      </c>
      <c r="BNL54" s="115">
        <f t="shared" si="186"/>
        <v>0</v>
      </c>
      <c r="BNM54" s="115">
        <f t="shared" si="186"/>
        <v>0</v>
      </c>
      <c r="BNN54" s="115">
        <f t="shared" si="186"/>
        <v>0</v>
      </c>
      <c r="BNO54" s="115">
        <f t="shared" si="186"/>
        <v>0</v>
      </c>
      <c r="BNP54" s="115">
        <f t="shared" si="186"/>
        <v>0</v>
      </c>
      <c r="BNQ54" s="115">
        <f t="shared" si="186"/>
        <v>0</v>
      </c>
      <c r="BNR54" s="115">
        <f t="shared" si="186"/>
        <v>0</v>
      </c>
      <c r="BNS54" s="115">
        <f t="shared" si="186"/>
        <v>0</v>
      </c>
      <c r="BNT54" s="115">
        <f t="shared" si="186"/>
        <v>0</v>
      </c>
      <c r="BNU54" s="115">
        <f t="shared" si="186"/>
        <v>0</v>
      </c>
      <c r="BNV54" s="95">
        <f t="shared" ref="BNV54:BNV55" si="187">SUM(BNJ54:BNU54)</f>
        <v>0</v>
      </c>
      <c r="BNW54" s="106" t="s">
        <v>53</v>
      </c>
      <c r="BNX54" s="105">
        <v>9491.7000000000007</v>
      </c>
      <c r="BNY54" s="90">
        <f t="shared" ref="BNY54:BNY55" si="188">SUM(BNX54/12)</f>
        <v>790.97500000000002</v>
      </c>
      <c r="BNZ54" s="115">
        <v>0</v>
      </c>
      <c r="BOA54" s="115">
        <f t="shared" ref="BOA54:BOK55" si="189">BNZ54</f>
        <v>0</v>
      </c>
      <c r="BOB54" s="115">
        <f t="shared" si="189"/>
        <v>0</v>
      </c>
      <c r="BOC54" s="115">
        <f t="shared" si="189"/>
        <v>0</v>
      </c>
      <c r="BOD54" s="115">
        <f t="shared" si="189"/>
        <v>0</v>
      </c>
      <c r="BOE54" s="115">
        <f t="shared" si="189"/>
        <v>0</v>
      </c>
      <c r="BOF54" s="115">
        <f t="shared" si="189"/>
        <v>0</v>
      </c>
      <c r="BOG54" s="115">
        <f t="shared" si="189"/>
        <v>0</v>
      </c>
      <c r="BOH54" s="115">
        <f t="shared" si="189"/>
        <v>0</v>
      </c>
      <c r="BOI54" s="115">
        <f t="shared" si="189"/>
        <v>0</v>
      </c>
      <c r="BOJ54" s="115">
        <f t="shared" si="189"/>
        <v>0</v>
      </c>
      <c r="BOK54" s="115">
        <f t="shared" si="189"/>
        <v>0</v>
      </c>
      <c r="BOL54" s="95">
        <f t="shared" ref="BOL54:BOL55" si="190">SUM(BNZ54:BOK54)</f>
        <v>0</v>
      </c>
      <c r="BOM54" s="106" t="s">
        <v>53</v>
      </c>
      <c r="BON54" s="105">
        <v>9491.7000000000007</v>
      </c>
      <c r="BOO54" s="90">
        <f t="shared" ref="BOO54:BOO55" si="191">SUM(BON54/12)</f>
        <v>790.97500000000002</v>
      </c>
      <c r="BOP54" s="115">
        <v>0</v>
      </c>
      <c r="BOQ54" s="115">
        <f t="shared" ref="BOQ54:BPA55" si="192">BOP54</f>
        <v>0</v>
      </c>
      <c r="BOR54" s="115">
        <f t="shared" si="192"/>
        <v>0</v>
      </c>
      <c r="BOS54" s="115">
        <f t="shared" si="192"/>
        <v>0</v>
      </c>
      <c r="BOT54" s="115">
        <f t="shared" si="192"/>
        <v>0</v>
      </c>
      <c r="BOU54" s="115">
        <f t="shared" si="192"/>
        <v>0</v>
      </c>
      <c r="BOV54" s="115">
        <f t="shared" si="192"/>
        <v>0</v>
      </c>
      <c r="BOW54" s="115">
        <f t="shared" si="192"/>
        <v>0</v>
      </c>
      <c r="BOX54" s="115">
        <f t="shared" si="192"/>
        <v>0</v>
      </c>
      <c r="BOY54" s="115">
        <f t="shared" si="192"/>
        <v>0</v>
      </c>
      <c r="BOZ54" s="115">
        <f t="shared" si="192"/>
        <v>0</v>
      </c>
      <c r="BPA54" s="115">
        <f t="shared" si="192"/>
        <v>0</v>
      </c>
      <c r="BPB54" s="95">
        <f t="shared" ref="BPB54:BPB55" si="193">SUM(BOP54:BPA54)</f>
        <v>0</v>
      </c>
      <c r="BPC54" s="106" t="s">
        <v>53</v>
      </c>
      <c r="BPD54" s="105">
        <v>9491.7000000000007</v>
      </c>
      <c r="BPE54" s="90">
        <f t="shared" ref="BPE54:BPE55" si="194">SUM(BPD54/12)</f>
        <v>790.97500000000002</v>
      </c>
      <c r="BPF54" s="115">
        <v>0</v>
      </c>
      <c r="BPG54" s="115">
        <f t="shared" ref="BPG54:BPQ55" si="195">BPF54</f>
        <v>0</v>
      </c>
      <c r="BPH54" s="115">
        <f t="shared" si="195"/>
        <v>0</v>
      </c>
      <c r="BPI54" s="115">
        <f t="shared" si="195"/>
        <v>0</v>
      </c>
      <c r="BPJ54" s="115">
        <f t="shared" si="195"/>
        <v>0</v>
      </c>
      <c r="BPK54" s="115">
        <f t="shared" si="195"/>
        <v>0</v>
      </c>
      <c r="BPL54" s="115">
        <f t="shared" si="195"/>
        <v>0</v>
      </c>
      <c r="BPM54" s="115">
        <f t="shared" si="195"/>
        <v>0</v>
      </c>
      <c r="BPN54" s="115">
        <f t="shared" si="195"/>
        <v>0</v>
      </c>
      <c r="BPO54" s="115">
        <f t="shared" si="195"/>
        <v>0</v>
      </c>
      <c r="BPP54" s="115">
        <f t="shared" si="195"/>
        <v>0</v>
      </c>
      <c r="BPQ54" s="115">
        <f t="shared" si="195"/>
        <v>0</v>
      </c>
      <c r="BPR54" s="95">
        <f t="shared" ref="BPR54:BPR55" si="196">SUM(BPF54:BPQ54)</f>
        <v>0</v>
      </c>
      <c r="BPS54" s="106" t="s">
        <v>53</v>
      </c>
      <c r="BPT54" s="105">
        <v>9491.7000000000007</v>
      </c>
      <c r="BPU54" s="90">
        <f t="shared" ref="BPU54:BPU55" si="197">SUM(BPT54/12)</f>
        <v>790.97500000000002</v>
      </c>
      <c r="BPV54" s="115">
        <v>0</v>
      </c>
      <c r="BPW54" s="115">
        <f t="shared" ref="BPW54:BQG55" si="198">BPV54</f>
        <v>0</v>
      </c>
      <c r="BPX54" s="115">
        <f t="shared" si="198"/>
        <v>0</v>
      </c>
      <c r="BPY54" s="115">
        <f t="shared" si="198"/>
        <v>0</v>
      </c>
      <c r="BPZ54" s="115">
        <f t="shared" si="198"/>
        <v>0</v>
      </c>
      <c r="BQA54" s="115">
        <f t="shared" si="198"/>
        <v>0</v>
      </c>
      <c r="BQB54" s="115">
        <f t="shared" si="198"/>
        <v>0</v>
      </c>
      <c r="BQC54" s="115">
        <f t="shared" si="198"/>
        <v>0</v>
      </c>
      <c r="BQD54" s="115">
        <f t="shared" si="198"/>
        <v>0</v>
      </c>
      <c r="BQE54" s="115">
        <f t="shared" si="198"/>
        <v>0</v>
      </c>
      <c r="BQF54" s="115">
        <f t="shared" si="198"/>
        <v>0</v>
      </c>
      <c r="BQG54" s="115">
        <f t="shared" si="198"/>
        <v>0</v>
      </c>
      <c r="BQH54" s="95">
        <f t="shared" ref="BQH54:BQH55" si="199">SUM(BPV54:BQG54)</f>
        <v>0</v>
      </c>
      <c r="BQI54" s="106" t="s">
        <v>53</v>
      </c>
      <c r="BQJ54" s="105">
        <v>9491.7000000000007</v>
      </c>
      <c r="BQK54" s="90">
        <f t="shared" ref="BQK54:BQK55" si="200">SUM(BQJ54/12)</f>
        <v>790.97500000000002</v>
      </c>
      <c r="BQL54" s="115">
        <v>0</v>
      </c>
      <c r="BQM54" s="115">
        <f t="shared" ref="BQM54:BQW55" si="201">BQL54</f>
        <v>0</v>
      </c>
      <c r="BQN54" s="115">
        <f t="shared" si="201"/>
        <v>0</v>
      </c>
      <c r="BQO54" s="115">
        <f t="shared" si="201"/>
        <v>0</v>
      </c>
      <c r="BQP54" s="115">
        <f t="shared" si="201"/>
        <v>0</v>
      </c>
      <c r="BQQ54" s="115">
        <f t="shared" si="201"/>
        <v>0</v>
      </c>
      <c r="BQR54" s="115">
        <f t="shared" si="201"/>
        <v>0</v>
      </c>
      <c r="BQS54" s="115">
        <f t="shared" si="201"/>
        <v>0</v>
      </c>
      <c r="BQT54" s="115">
        <f t="shared" si="201"/>
        <v>0</v>
      </c>
      <c r="BQU54" s="115">
        <f t="shared" si="201"/>
        <v>0</v>
      </c>
      <c r="BQV54" s="115">
        <f t="shared" si="201"/>
        <v>0</v>
      </c>
      <c r="BQW54" s="115">
        <f t="shared" si="201"/>
        <v>0</v>
      </c>
      <c r="BQX54" s="95">
        <f t="shared" ref="BQX54:BQX55" si="202">SUM(BQL54:BQW54)</f>
        <v>0</v>
      </c>
      <c r="BQY54" s="106" t="s">
        <v>53</v>
      </c>
      <c r="BQZ54" s="105">
        <v>9491.7000000000007</v>
      </c>
      <c r="BRA54" s="90">
        <f t="shared" ref="BRA54:BRA55" si="203">SUM(BQZ54/12)</f>
        <v>790.97500000000002</v>
      </c>
      <c r="BRB54" s="115">
        <v>0</v>
      </c>
      <c r="BRC54" s="115">
        <f t="shared" ref="BRC54:BRM55" si="204">BRB54</f>
        <v>0</v>
      </c>
      <c r="BRD54" s="115">
        <f t="shared" si="204"/>
        <v>0</v>
      </c>
      <c r="BRE54" s="115">
        <f t="shared" si="204"/>
        <v>0</v>
      </c>
      <c r="BRF54" s="115">
        <f t="shared" si="204"/>
        <v>0</v>
      </c>
      <c r="BRG54" s="115">
        <f t="shared" si="204"/>
        <v>0</v>
      </c>
      <c r="BRH54" s="115">
        <f t="shared" si="204"/>
        <v>0</v>
      </c>
      <c r="BRI54" s="115">
        <f t="shared" si="204"/>
        <v>0</v>
      </c>
      <c r="BRJ54" s="115">
        <f t="shared" si="204"/>
        <v>0</v>
      </c>
      <c r="BRK54" s="115">
        <f t="shared" si="204"/>
        <v>0</v>
      </c>
      <c r="BRL54" s="115">
        <f t="shared" si="204"/>
        <v>0</v>
      </c>
      <c r="BRM54" s="115">
        <f t="shared" si="204"/>
        <v>0</v>
      </c>
      <c r="BRN54" s="95">
        <f t="shared" ref="BRN54:BRN55" si="205">SUM(BRB54:BRM54)</f>
        <v>0</v>
      </c>
      <c r="BRO54" s="106" t="s">
        <v>53</v>
      </c>
      <c r="BRP54" s="105">
        <v>9491.7000000000007</v>
      </c>
      <c r="BRQ54" s="90">
        <f t="shared" ref="BRQ54:BRQ55" si="206">SUM(BRP54/12)</f>
        <v>790.97500000000002</v>
      </c>
      <c r="BRR54" s="115">
        <v>0</v>
      </c>
      <c r="BRS54" s="115">
        <f t="shared" ref="BRS54:BSC55" si="207">BRR54</f>
        <v>0</v>
      </c>
      <c r="BRT54" s="115">
        <f t="shared" si="207"/>
        <v>0</v>
      </c>
      <c r="BRU54" s="115">
        <f t="shared" si="207"/>
        <v>0</v>
      </c>
      <c r="BRV54" s="115">
        <f t="shared" si="207"/>
        <v>0</v>
      </c>
      <c r="BRW54" s="115">
        <f t="shared" si="207"/>
        <v>0</v>
      </c>
      <c r="BRX54" s="115">
        <f t="shared" si="207"/>
        <v>0</v>
      </c>
      <c r="BRY54" s="115">
        <f t="shared" si="207"/>
        <v>0</v>
      </c>
      <c r="BRZ54" s="115">
        <f t="shared" si="207"/>
        <v>0</v>
      </c>
      <c r="BSA54" s="115">
        <f t="shared" si="207"/>
        <v>0</v>
      </c>
      <c r="BSB54" s="115">
        <f t="shared" si="207"/>
        <v>0</v>
      </c>
      <c r="BSC54" s="115">
        <f t="shared" si="207"/>
        <v>0</v>
      </c>
      <c r="BSD54" s="95">
        <f t="shared" ref="BSD54:BSD55" si="208">SUM(BRR54:BSC54)</f>
        <v>0</v>
      </c>
      <c r="BSE54" s="106" t="s">
        <v>53</v>
      </c>
      <c r="BSF54" s="105">
        <v>9491.7000000000007</v>
      </c>
      <c r="BSG54" s="90">
        <f t="shared" ref="BSG54:BSG55" si="209">SUM(BSF54/12)</f>
        <v>790.97500000000002</v>
      </c>
      <c r="BSH54" s="115">
        <v>0</v>
      </c>
      <c r="BSI54" s="115">
        <f t="shared" ref="BSI54:BSS55" si="210">BSH54</f>
        <v>0</v>
      </c>
      <c r="BSJ54" s="115">
        <f t="shared" si="210"/>
        <v>0</v>
      </c>
      <c r="BSK54" s="115">
        <f t="shared" si="210"/>
        <v>0</v>
      </c>
      <c r="BSL54" s="115">
        <f t="shared" si="210"/>
        <v>0</v>
      </c>
      <c r="BSM54" s="115">
        <f t="shared" si="210"/>
        <v>0</v>
      </c>
      <c r="BSN54" s="115">
        <f t="shared" si="210"/>
        <v>0</v>
      </c>
      <c r="BSO54" s="115">
        <f t="shared" si="210"/>
        <v>0</v>
      </c>
      <c r="BSP54" s="115">
        <f t="shared" si="210"/>
        <v>0</v>
      </c>
      <c r="BSQ54" s="115">
        <f t="shared" si="210"/>
        <v>0</v>
      </c>
      <c r="BSR54" s="115">
        <f t="shared" si="210"/>
        <v>0</v>
      </c>
      <c r="BSS54" s="115">
        <f t="shared" si="210"/>
        <v>0</v>
      </c>
      <c r="BST54" s="95">
        <f t="shared" ref="BST54:BST55" si="211">SUM(BSH54:BSS54)</f>
        <v>0</v>
      </c>
      <c r="BSU54" s="106" t="s">
        <v>53</v>
      </c>
      <c r="BSV54" s="105">
        <v>9491.7000000000007</v>
      </c>
      <c r="BSW54" s="90">
        <f t="shared" ref="BSW54:BSW55" si="212">SUM(BSV54/12)</f>
        <v>790.97500000000002</v>
      </c>
      <c r="BSX54" s="115">
        <v>0</v>
      </c>
      <c r="BSY54" s="115">
        <f t="shared" ref="BSY54:BTI55" si="213">BSX54</f>
        <v>0</v>
      </c>
      <c r="BSZ54" s="115">
        <f t="shared" si="213"/>
        <v>0</v>
      </c>
      <c r="BTA54" s="115">
        <f t="shared" si="213"/>
        <v>0</v>
      </c>
      <c r="BTB54" s="115">
        <f t="shared" si="213"/>
        <v>0</v>
      </c>
      <c r="BTC54" s="115">
        <f t="shared" si="213"/>
        <v>0</v>
      </c>
      <c r="BTD54" s="115">
        <f t="shared" si="213"/>
        <v>0</v>
      </c>
      <c r="BTE54" s="115">
        <f t="shared" si="213"/>
        <v>0</v>
      </c>
      <c r="BTF54" s="115">
        <f t="shared" si="213"/>
        <v>0</v>
      </c>
      <c r="BTG54" s="115">
        <f t="shared" si="213"/>
        <v>0</v>
      </c>
      <c r="BTH54" s="115">
        <f t="shared" si="213"/>
        <v>0</v>
      </c>
      <c r="BTI54" s="115">
        <f t="shared" si="213"/>
        <v>0</v>
      </c>
      <c r="BTJ54" s="95">
        <f t="shared" ref="BTJ54:BTJ55" si="214">SUM(BSX54:BTI54)</f>
        <v>0</v>
      </c>
      <c r="BTK54" s="106" t="s">
        <v>53</v>
      </c>
      <c r="BTL54" s="105">
        <v>9491.7000000000007</v>
      </c>
      <c r="BTM54" s="90">
        <f t="shared" ref="BTM54:BTM55" si="215">SUM(BTL54/12)</f>
        <v>790.97500000000002</v>
      </c>
      <c r="BTN54" s="115">
        <v>0</v>
      </c>
      <c r="BTO54" s="115">
        <f t="shared" ref="BTO54:BTY55" si="216">BTN54</f>
        <v>0</v>
      </c>
      <c r="BTP54" s="115">
        <f t="shared" si="216"/>
        <v>0</v>
      </c>
      <c r="BTQ54" s="115">
        <f t="shared" si="216"/>
        <v>0</v>
      </c>
      <c r="BTR54" s="115">
        <f t="shared" si="216"/>
        <v>0</v>
      </c>
      <c r="BTS54" s="115">
        <f t="shared" si="216"/>
        <v>0</v>
      </c>
      <c r="BTT54" s="115">
        <f t="shared" si="216"/>
        <v>0</v>
      </c>
      <c r="BTU54" s="115">
        <f t="shared" si="216"/>
        <v>0</v>
      </c>
      <c r="BTV54" s="115">
        <f t="shared" si="216"/>
        <v>0</v>
      </c>
      <c r="BTW54" s="115">
        <f t="shared" si="216"/>
        <v>0</v>
      </c>
      <c r="BTX54" s="115">
        <f t="shared" si="216"/>
        <v>0</v>
      </c>
      <c r="BTY54" s="115">
        <f t="shared" si="216"/>
        <v>0</v>
      </c>
      <c r="BTZ54" s="95">
        <f t="shared" ref="BTZ54:BTZ55" si="217">SUM(BTN54:BTY54)</f>
        <v>0</v>
      </c>
      <c r="BUA54" s="106" t="s">
        <v>53</v>
      </c>
      <c r="BUB54" s="105">
        <v>9491.7000000000007</v>
      </c>
      <c r="BUC54" s="90">
        <f t="shared" ref="BUC54:BUC55" si="218">SUM(BUB54/12)</f>
        <v>790.97500000000002</v>
      </c>
      <c r="BUD54" s="115">
        <v>0</v>
      </c>
      <c r="BUE54" s="115">
        <f t="shared" ref="BUE54:BUO55" si="219">BUD54</f>
        <v>0</v>
      </c>
      <c r="BUF54" s="115">
        <f t="shared" si="219"/>
        <v>0</v>
      </c>
      <c r="BUG54" s="115">
        <f t="shared" si="219"/>
        <v>0</v>
      </c>
      <c r="BUH54" s="115">
        <f t="shared" si="219"/>
        <v>0</v>
      </c>
      <c r="BUI54" s="115">
        <f t="shared" si="219"/>
        <v>0</v>
      </c>
      <c r="BUJ54" s="115">
        <f t="shared" si="219"/>
        <v>0</v>
      </c>
      <c r="BUK54" s="115">
        <f t="shared" si="219"/>
        <v>0</v>
      </c>
      <c r="BUL54" s="115">
        <f t="shared" si="219"/>
        <v>0</v>
      </c>
      <c r="BUM54" s="115">
        <f t="shared" si="219"/>
        <v>0</v>
      </c>
      <c r="BUN54" s="115">
        <f t="shared" si="219"/>
        <v>0</v>
      </c>
      <c r="BUO54" s="115">
        <f t="shared" si="219"/>
        <v>0</v>
      </c>
      <c r="BUP54" s="95">
        <f t="shared" ref="BUP54:BUP55" si="220">SUM(BUD54:BUO54)</f>
        <v>0</v>
      </c>
      <c r="BUQ54" s="106" t="s">
        <v>53</v>
      </c>
      <c r="BUR54" s="105">
        <v>9491.7000000000007</v>
      </c>
      <c r="BUS54" s="90">
        <f t="shared" ref="BUS54:BUS55" si="221">SUM(BUR54/12)</f>
        <v>790.97500000000002</v>
      </c>
      <c r="BUT54" s="115">
        <v>0</v>
      </c>
      <c r="BUU54" s="115">
        <f t="shared" ref="BUU54:BVE55" si="222">BUT54</f>
        <v>0</v>
      </c>
      <c r="BUV54" s="115">
        <f t="shared" si="222"/>
        <v>0</v>
      </c>
      <c r="BUW54" s="115">
        <f t="shared" si="222"/>
        <v>0</v>
      </c>
      <c r="BUX54" s="115">
        <f t="shared" si="222"/>
        <v>0</v>
      </c>
      <c r="BUY54" s="115">
        <f t="shared" si="222"/>
        <v>0</v>
      </c>
      <c r="BUZ54" s="115">
        <f t="shared" si="222"/>
        <v>0</v>
      </c>
      <c r="BVA54" s="115">
        <f t="shared" si="222"/>
        <v>0</v>
      </c>
      <c r="BVB54" s="115">
        <f t="shared" si="222"/>
        <v>0</v>
      </c>
      <c r="BVC54" s="115">
        <f t="shared" si="222"/>
        <v>0</v>
      </c>
      <c r="BVD54" s="115">
        <f t="shared" si="222"/>
        <v>0</v>
      </c>
      <c r="BVE54" s="115">
        <f t="shared" si="222"/>
        <v>0</v>
      </c>
      <c r="BVF54" s="95">
        <f t="shared" ref="BVF54:BVF55" si="223">SUM(BUT54:BVE54)</f>
        <v>0</v>
      </c>
      <c r="BVG54" s="106" t="s">
        <v>53</v>
      </c>
      <c r="BVH54" s="105">
        <v>9491.7000000000007</v>
      </c>
      <c r="BVI54" s="90">
        <f t="shared" ref="BVI54:BVI55" si="224">SUM(BVH54/12)</f>
        <v>790.97500000000002</v>
      </c>
      <c r="BVJ54" s="115">
        <v>0</v>
      </c>
      <c r="BVK54" s="115">
        <f t="shared" ref="BVK54:BVU55" si="225">BVJ54</f>
        <v>0</v>
      </c>
      <c r="BVL54" s="115">
        <f t="shared" si="225"/>
        <v>0</v>
      </c>
      <c r="BVM54" s="115">
        <f t="shared" si="225"/>
        <v>0</v>
      </c>
      <c r="BVN54" s="115">
        <f t="shared" si="225"/>
        <v>0</v>
      </c>
      <c r="BVO54" s="115">
        <f t="shared" si="225"/>
        <v>0</v>
      </c>
      <c r="BVP54" s="115">
        <f t="shared" si="225"/>
        <v>0</v>
      </c>
      <c r="BVQ54" s="115">
        <f t="shared" si="225"/>
        <v>0</v>
      </c>
      <c r="BVR54" s="115">
        <f t="shared" si="225"/>
        <v>0</v>
      </c>
      <c r="BVS54" s="115">
        <f t="shared" si="225"/>
        <v>0</v>
      </c>
      <c r="BVT54" s="115">
        <f t="shared" si="225"/>
        <v>0</v>
      </c>
      <c r="BVU54" s="115">
        <f t="shared" si="225"/>
        <v>0</v>
      </c>
      <c r="BVV54" s="95">
        <f t="shared" ref="BVV54:BVV55" si="226">SUM(BVJ54:BVU54)</f>
        <v>0</v>
      </c>
      <c r="BVW54" s="106" t="s">
        <v>53</v>
      </c>
      <c r="BVX54" s="105">
        <v>9491.7000000000007</v>
      </c>
      <c r="BVY54" s="90">
        <f t="shared" ref="BVY54:BVY55" si="227">SUM(BVX54/12)</f>
        <v>790.97500000000002</v>
      </c>
      <c r="BVZ54" s="115">
        <v>0</v>
      </c>
      <c r="BWA54" s="115">
        <f t="shared" ref="BWA54:BWK55" si="228">BVZ54</f>
        <v>0</v>
      </c>
      <c r="BWB54" s="115">
        <f t="shared" si="228"/>
        <v>0</v>
      </c>
      <c r="BWC54" s="115">
        <f t="shared" si="228"/>
        <v>0</v>
      </c>
      <c r="BWD54" s="115">
        <f t="shared" si="228"/>
        <v>0</v>
      </c>
      <c r="BWE54" s="115">
        <f t="shared" si="228"/>
        <v>0</v>
      </c>
      <c r="BWF54" s="115">
        <f t="shared" si="228"/>
        <v>0</v>
      </c>
      <c r="BWG54" s="115">
        <f t="shared" si="228"/>
        <v>0</v>
      </c>
      <c r="BWH54" s="115">
        <f t="shared" si="228"/>
        <v>0</v>
      </c>
      <c r="BWI54" s="115">
        <f t="shared" si="228"/>
        <v>0</v>
      </c>
      <c r="BWJ54" s="115">
        <f t="shared" si="228"/>
        <v>0</v>
      </c>
      <c r="BWK54" s="115">
        <f t="shared" si="228"/>
        <v>0</v>
      </c>
      <c r="BWL54" s="95">
        <f t="shared" ref="BWL54:BWL55" si="229">SUM(BVZ54:BWK54)</f>
        <v>0</v>
      </c>
      <c r="BWM54" s="106" t="s">
        <v>53</v>
      </c>
      <c r="BWN54" s="105">
        <v>9491.7000000000007</v>
      </c>
      <c r="BWO54" s="90">
        <f t="shared" ref="BWO54:BWO55" si="230">SUM(BWN54/12)</f>
        <v>790.97500000000002</v>
      </c>
      <c r="BWP54" s="115">
        <v>0</v>
      </c>
      <c r="BWQ54" s="115">
        <f t="shared" ref="BWQ54:BXA55" si="231">BWP54</f>
        <v>0</v>
      </c>
      <c r="BWR54" s="115">
        <f t="shared" si="231"/>
        <v>0</v>
      </c>
      <c r="BWS54" s="115">
        <f t="shared" si="231"/>
        <v>0</v>
      </c>
      <c r="BWT54" s="115">
        <f t="shared" si="231"/>
        <v>0</v>
      </c>
      <c r="BWU54" s="115">
        <f t="shared" si="231"/>
        <v>0</v>
      </c>
      <c r="BWV54" s="115">
        <f t="shared" si="231"/>
        <v>0</v>
      </c>
      <c r="BWW54" s="115">
        <f t="shared" si="231"/>
        <v>0</v>
      </c>
      <c r="BWX54" s="115">
        <f t="shared" si="231"/>
        <v>0</v>
      </c>
      <c r="BWY54" s="115">
        <f t="shared" si="231"/>
        <v>0</v>
      </c>
      <c r="BWZ54" s="115">
        <f t="shared" si="231"/>
        <v>0</v>
      </c>
      <c r="BXA54" s="115">
        <f t="shared" si="231"/>
        <v>0</v>
      </c>
      <c r="BXB54" s="95">
        <f t="shared" ref="BXB54:BXB55" si="232">SUM(BWP54:BXA54)</f>
        <v>0</v>
      </c>
      <c r="BXC54" s="106" t="s">
        <v>53</v>
      </c>
      <c r="BXD54" s="105">
        <v>9491.7000000000007</v>
      </c>
      <c r="BXE54" s="90">
        <f t="shared" ref="BXE54:BXE55" si="233">SUM(BXD54/12)</f>
        <v>790.97500000000002</v>
      </c>
      <c r="BXF54" s="115">
        <v>0</v>
      </c>
      <c r="BXG54" s="115">
        <f t="shared" ref="BXG54:BXQ55" si="234">BXF54</f>
        <v>0</v>
      </c>
      <c r="BXH54" s="115">
        <f t="shared" si="234"/>
        <v>0</v>
      </c>
      <c r="BXI54" s="115">
        <f t="shared" si="234"/>
        <v>0</v>
      </c>
      <c r="BXJ54" s="115">
        <f t="shared" si="234"/>
        <v>0</v>
      </c>
      <c r="BXK54" s="115">
        <f t="shared" si="234"/>
        <v>0</v>
      </c>
      <c r="BXL54" s="115">
        <f t="shared" si="234"/>
        <v>0</v>
      </c>
      <c r="BXM54" s="115">
        <f t="shared" si="234"/>
        <v>0</v>
      </c>
      <c r="BXN54" s="115">
        <f t="shared" si="234"/>
        <v>0</v>
      </c>
      <c r="BXO54" s="115">
        <f t="shared" si="234"/>
        <v>0</v>
      </c>
      <c r="BXP54" s="115">
        <f t="shared" si="234"/>
        <v>0</v>
      </c>
      <c r="BXQ54" s="115">
        <f t="shared" si="234"/>
        <v>0</v>
      </c>
      <c r="BXR54" s="95">
        <f t="shared" ref="BXR54:BXR55" si="235">SUM(BXF54:BXQ54)</f>
        <v>0</v>
      </c>
      <c r="BXS54" s="106" t="s">
        <v>53</v>
      </c>
      <c r="BXT54" s="105">
        <v>9491.7000000000007</v>
      </c>
      <c r="BXU54" s="90">
        <f t="shared" ref="BXU54:BXU55" si="236">SUM(BXT54/12)</f>
        <v>790.97500000000002</v>
      </c>
      <c r="BXV54" s="115">
        <v>0</v>
      </c>
      <c r="BXW54" s="115">
        <f t="shared" ref="BXW54:BYG55" si="237">BXV54</f>
        <v>0</v>
      </c>
      <c r="BXX54" s="115">
        <f t="shared" si="237"/>
        <v>0</v>
      </c>
      <c r="BXY54" s="115">
        <f t="shared" si="237"/>
        <v>0</v>
      </c>
      <c r="BXZ54" s="115">
        <f t="shared" si="237"/>
        <v>0</v>
      </c>
      <c r="BYA54" s="115">
        <f t="shared" si="237"/>
        <v>0</v>
      </c>
      <c r="BYB54" s="115">
        <f t="shared" si="237"/>
        <v>0</v>
      </c>
      <c r="BYC54" s="115">
        <f t="shared" si="237"/>
        <v>0</v>
      </c>
      <c r="BYD54" s="115">
        <f t="shared" si="237"/>
        <v>0</v>
      </c>
      <c r="BYE54" s="115">
        <f t="shared" si="237"/>
        <v>0</v>
      </c>
      <c r="BYF54" s="115">
        <f t="shared" si="237"/>
        <v>0</v>
      </c>
      <c r="BYG54" s="115">
        <f t="shared" si="237"/>
        <v>0</v>
      </c>
      <c r="BYH54" s="95">
        <f t="shared" ref="BYH54:BYH55" si="238">SUM(BXV54:BYG54)</f>
        <v>0</v>
      </c>
      <c r="BYI54" s="106" t="s">
        <v>53</v>
      </c>
      <c r="BYJ54" s="105">
        <v>9491.7000000000007</v>
      </c>
      <c r="BYK54" s="90">
        <f t="shared" ref="BYK54:BYK55" si="239">SUM(BYJ54/12)</f>
        <v>790.97500000000002</v>
      </c>
      <c r="BYL54" s="115">
        <v>0</v>
      </c>
      <c r="BYM54" s="115">
        <f t="shared" ref="BYM54:BYW55" si="240">BYL54</f>
        <v>0</v>
      </c>
      <c r="BYN54" s="115">
        <f t="shared" si="240"/>
        <v>0</v>
      </c>
      <c r="BYO54" s="115">
        <f t="shared" si="240"/>
        <v>0</v>
      </c>
      <c r="BYP54" s="115">
        <f t="shared" si="240"/>
        <v>0</v>
      </c>
      <c r="BYQ54" s="115">
        <f t="shared" si="240"/>
        <v>0</v>
      </c>
      <c r="BYR54" s="115">
        <f t="shared" si="240"/>
        <v>0</v>
      </c>
      <c r="BYS54" s="115">
        <f t="shared" si="240"/>
        <v>0</v>
      </c>
      <c r="BYT54" s="115">
        <f t="shared" si="240"/>
        <v>0</v>
      </c>
      <c r="BYU54" s="115">
        <f t="shared" si="240"/>
        <v>0</v>
      </c>
      <c r="BYV54" s="115">
        <f t="shared" si="240"/>
        <v>0</v>
      </c>
      <c r="BYW54" s="115">
        <f t="shared" si="240"/>
        <v>0</v>
      </c>
      <c r="BYX54" s="95">
        <f t="shared" ref="BYX54:BYX55" si="241">SUM(BYL54:BYW54)</f>
        <v>0</v>
      </c>
      <c r="BYY54" s="106" t="s">
        <v>53</v>
      </c>
      <c r="BYZ54" s="105">
        <v>9491.7000000000007</v>
      </c>
      <c r="BZA54" s="90">
        <f t="shared" ref="BZA54:BZA55" si="242">SUM(BYZ54/12)</f>
        <v>790.97500000000002</v>
      </c>
      <c r="BZB54" s="115">
        <v>0</v>
      </c>
      <c r="BZC54" s="115">
        <f t="shared" ref="BZC54:BZM55" si="243">BZB54</f>
        <v>0</v>
      </c>
      <c r="BZD54" s="115">
        <f t="shared" si="243"/>
        <v>0</v>
      </c>
      <c r="BZE54" s="115">
        <f t="shared" si="243"/>
        <v>0</v>
      </c>
      <c r="BZF54" s="115">
        <f t="shared" si="243"/>
        <v>0</v>
      </c>
      <c r="BZG54" s="115">
        <f t="shared" si="243"/>
        <v>0</v>
      </c>
      <c r="BZH54" s="115">
        <f t="shared" si="243"/>
        <v>0</v>
      </c>
      <c r="BZI54" s="115">
        <f t="shared" si="243"/>
        <v>0</v>
      </c>
      <c r="BZJ54" s="115">
        <f t="shared" si="243"/>
        <v>0</v>
      </c>
      <c r="BZK54" s="115">
        <f t="shared" si="243"/>
        <v>0</v>
      </c>
      <c r="BZL54" s="115">
        <f t="shared" si="243"/>
        <v>0</v>
      </c>
      <c r="BZM54" s="115">
        <f t="shared" si="243"/>
        <v>0</v>
      </c>
      <c r="BZN54" s="95">
        <f t="shared" ref="BZN54:BZN55" si="244">SUM(BZB54:BZM54)</f>
        <v>0</v>
      </c>
      <c r="BZO54" s="106" t="s">
        <v>53</v>
      </c>
      <c r="BZP54" s="105">
        <v>9491.7000000000007</v>
      </c>
      <c r="BZQ54" s="90">
        <f t="shared" ref="BZQ54:BZQ55" si="245">SUM(BZP54/12)</f>
        <v>790.97500000000002</v>
      </c>
      <c r="BZR54" s="115">
        <v>0</v>
      </c>
      <c r="BZS54" s="115">
        <f t="shared" ref="BZS54:CAC55" si="246">BZR54</f>
        <v>0</v>
      </c>
      <c r="BZT54" s="115">
        <f t="shared" si="246"/>
        <v>0</v>
      </c>
      <c r="BZU54" s="115">
        <f t="shared" si="246"/>
        <v>0</v>
      </c>
      <c r="BZV54" s="115">
        <f t="shared" si="246"/>
        <v>0</v>
      </c>
      <c r="BZW54" s="115">
        <f t="shared" si="246"/>
        <v>0</v>
      </c>
      <c r="BZX54" s="115">
        <f t="shared" si="246"/>
        <v>0</v>
      </c>
      <c r="BZY54" s="115">
        <f t="shared" si="246"/>
        <v>0</v>
      </c>
      <c r="BZZ54" s="115">
        <f t="shared" si="246"/>
        <v>0</v>
      </c>
      <c r="CAA54" s="115">
        <f t="shared" si="246"/>
        <v>0</v>
      </c>
      <c r="CAB54" s="115">
        <f t="shared" si="246"/>
        <v>0</v>
      </c>
      <c r="CAC54" s="115">
        <f t="shared" si="246"/>
        <v>0</v>
      </c>
      <c r="CAD54" s="95">
        <f t="shared" ref="CAD54:CAD55" si="247">SUM(BZR54:CAC54)</f>
        <v>0</v>
      </c>
      <c r="CAE54" s="106" t="s">
        <v>53</v>
      </c>
      <c r="CAF54" s="105">
        <v>9491.7000000000007</v>
      </c>
      <c r="CAG54" s="90">
        <f t="shared" ref="CAG54:CAG55" si="248">SUM(CAF54/12)</f>
        <v>790.97500000000002</v>
      </c>
      <c r="CAH54" s="115">
        <v>0</v>
      </c>
      <c r="CAI54" s="115">
        <f t="shared" ref="CAI54:CAS55" si="249">CAH54</f>
        <v>0</v>
      </c>
      <c r="CAJ54" s="115">
        <f t="shared" si="249"/>
        <v>0</v>
      </c>
      <c r="CAK54" s="115">
        <f t="shared" si="249"/>
        <v>0</v>
      </c>
      <c r="CAL54" s="115">
        <f t="shared" si="249"/>
        <v>0</v>
      </c>
      <c r="CAM54" s="115">
        <f t="shared" si="249"/>
        <v>0</v>
      </c>
      <c r="CAN54" s="115">
        <f t="shared" si="249"/>
        <v>0</v>
      </c>
      <c r="CAO54" s="115">
        <f t="shared" si="249"/>
        <v>0</v>
      </c>
      <c r="CAP54" s="115">
        <f t="shared" si="249"/>
        <v>0</v>
      </c>
      <c r="CAQ54" s="115">
        <f t="shared" si="249"/>
        <v>0</v>
      </c>
      <c r="CAR54" s="115">
        <f t="shared" si="249"/>
        <v>0</v>
      </c>
      <c r="CAS54" s="115">
        <f t="shared" si="249"/>
        <v>0</v>
      </c>
      <c r="CAT54" s="95">
        <f t="shared" ref="CAT54:CAT55" si="250">SUM(CAH54:CAS54)</f>
        <v>0</v>
      </c>
      <c r="CAU54" s="106" t="s">
        <v>53</v>
      </c>
      <c r="CAV54" s="105">
        <v>9491.7000000000007</v>
      </c>
      <c r="CAW54" s="90">
        <f t="shared" ref="CAW54:CAW55" si="251">SUM(CAV54/12)</f>
        <v>790.97500000000002</v>
      </c>
      <c r="CAX54" s="115">
        <v>0</v>
      </c>
      <c r="CAY54" s="115">
        <f t="shared" ref="CAY54:CBI55" si="252">CAX54</f>
        <v>0</v>
      </c>
      <c r="CAZ54" s="115">
        <f t="shared" si="252"/>
        <v>0</v>
      </c>
      <c r="CBA54" s="115">
        <f t="shared" si="252"/>
        <v>0</v>
      </c>
      <c r="CBB54" s="115">
        <f t="shared" si="252"/>
        <v>0</v>
      </c>
      <c r="CBC54" s="115">
        <f t="shared" si="252"/>
        <v>0</v>
      </c>
      <c r="CBD54" s="115">
        <f t="shared" si="252"/>
        <v>0</v>
      </c>
      <c r="CBE54" s="115">
        <f t="shared" si="252"/>
        <v>0</v>
      </c>
      <c r="CBF54" s="115">
        <f t="shared" si="252"/>
        <v>0</v>
      </c>
      <c r="CBG54" s="115">
        <f t="shared" si="252"/>
        <v>0</v>
      </c>
      <c r="CBH54" s="115">
        <f t="shared" si="252"/>
        <v>0</v>
      </c>
      <c r="CBI54" s="115">
        <f t="shared" si="252"/>
        <v>0</v>
      </c>
      <c r="CBJ54" s="95">
        <f t="shared" ref="CBJ54:CBJ55" si="253">SUM(CAX54:CBI54)</f>
        <v>0</v>
      </c>
      <c r="CBK54" s="106" t="s">
        <v>53</v>
      </c>
      <c r="CBL54" s="105">
        <v>9491.7000000000007</v>
      </c>
      <c r="CBM54" s="90">
        <f t="shared" ref="CBM54:CBM55" si="254">SUM(CBL54/12)</f>
        <v>790.97500000000002</v>
      </c>
      <c r="CBN54" s="115">
        <v>0</v>
      </c>
      <c r="CBO54" s="115">
        <f t="shared" ref="CBO54:CBY55" si="255">CBN54</f>
        <v>0</v>
      </c>
      <c r="CBP54" s="115">
        <f t="shared" si="255"/>
        <v>0</v>
      </c>
      <c r="CBQ54" s="115">
        <f t="shared" si="255"/>
        <v>0</v>
      </c>
      <c r="CBR54" s="115">
        <f t="shared" si="255"/>
        <v>0</v>
      </c>
      <c r="CBS54" s="115">
        <f t="shared" si="255"/>
        <v>0</v>
      </c>
      <c r="CBT54" s="115">
        <f t="shared" si="255"/>
        <v>0</v>
      </c>
      <c r="CBU54" s="115">
        <f t="shared" si="255"/>
        <v>0</v>
      </c>
      <c r="CBV54" s="115">
        <f t="shared" si="255"/>
        <v>0</v>
      </c>
      <c r="CBW54" s="115">
        <f t="shared" si="255"/>
        <v>0</v>
      </c>
      <c r="CBX54" s="115">
        <f t="shared" si="255"/>
        <v>0</v>
      </c>
      <c r="CBY54" s="115">
        <f t="shared" si="255"/>
        <v>0</v>
      </c>
      <c r="CBZ54" s="95">
        <f t="shared" ref="CBZ54:CBZ55" si="256">SUM(CBN54:CBY54)</f>
        <v>0</v>
      </c>
      <c r="CCA54" s="106" t="s">
        <v>53</v>
      </c>
      <c r="CCB54" s="105">
        <v>9491.7000000000007</v>
      </c>
      <c r="CCC54" s="90">
        <f t="shared" ref="CCC54:CCC55" si="257">SUM(CCB54/12)</f>
        <v>790.97500000000002</v>
      </c>
      <c r="CCD54" s="115">
        <v>0</v>
      </c>
      <c r="CCE54" s="115">
        <f t="shared" ref="CCE54:CCO55" si="258">CCD54</f>
        <v>0</v>
      </c>
      <c r="CCF54" s="115">
        <f t="shared" si="258"/>
        <v>0</v>
      </c>
      <c r="CCG54" s="115">
        <f t="shared" si="258"/>
        <v>0</v>
      </c>
      <c r="CCH54" s="115">
        <f t="shared" si="258"/>
        <v>0</v>
      </c>
      <c r="CCI54" s="115">
        <f t="shared" si="258"/>
        <v>0</v>
      </c>
      <c r="CCJ54" s="115">
        <f t="shared" si="258"/>
        <v>0</v>
      </c>
      <c r="CCK54" s="115">
        <f t="shared" si="258"/>
        <v>0</v>
      </c>
      <c r="CCL54" s="115">
        <f t="shared" si="258"/>
        <v>0</v>
      </c>
      <c r="CCM54" s="115">
        <f t="shared" si="258"/>
        <v>0</v>
      </c>
      <c r="CCN54" s="115">
        <f t="shared" si="258"/>
        <v>0</v>
      </c>
      <c r="CCO54" s="115">
        <f t="shared" si="258"/>
        <v>0</v>
      </c>
      <c r="CCP54" s="95">
        <f t="shared" ref="CCP54:CCP55" si="259">SUM(CCD54:CCO54)</f>
        <v>0</v>
      </c>
      <c r="CCQ54" s="106" t="s">
        <v>53</v>
      </c>
      <c r="CCR54" s="105">
        <v>9491.7000000000007</v>
      </c>
      <c r="CCS54" s="90">
        <f t="shared" ref="CCS54:CCS55" si="260">SUM(CCR54/12)</f>
        <v>790.97500000000002</v>
      </c>
      <c r="CCT54" s="115">
        <v>0</v>
      </c>
      <c r="CCU54" s="115">
        <f t="shared" ref="CCU54:CDE55" si="261">CCT54</f>
        <v>0</v>
      </c>
      <c r="CCV54" s="115">
        <f t="shared" si="261"/>
        <v>0</v>
      </c>
      <c r="CCW54" s="115">
        <f t="shared" si="261"/>
        <v>0</v>
      </c>
      <c r="CCX54" s="115">
        <f t="shared" si="261"/>
        <v>0</v>
      </c>
      <c r="CCY54" s="115">
        <f t="shared" si="261"/>
        <v>0</v>
      </c>
      <c r="CCZ54" s="115">
        <f t="shared" si="261"/>
        <v>0</v>
      </c>
      <c r="CDA54" s="115">
        <f t="shared" si="261"/>
        <v>0</v>
      </c>
      <c r="CDB54" s="115">
        <f t="shared" si="261"/>
        <v>0</v>
      </c>
      <c r="CDC54" s="115">
        <f t="shared" si="261"/>
        <v>0</v>
      </c>
      <c r="CDD54" s="115">
        <f t="shared" si="261"/>
        <v>0</v>
      </c>
      <c r="CDE54" s="115">
        <f t="shared" si="261"/>
        <v>0</v>
      </c>
      <c r="CDF54" s="95">
        <f t="shared" ref="CDF54:CDF55" si="262">SUM(CCT54:CDE54)</f>
        <v>0</v>
      </c>
      <c r="CDG54" s="106" t="s">
        <v>53</v>
      </c>
      <c r="CDH54" s="105">
        <v>9491.7000000000007</v>
      </c>
      <c r="CDI54" s="90">
        <f t="shared" ref="CDI54:CDI55" si="263">SUM(CDH54/12)</f>
        <v>790.97500000000002</v>
      </c>
      <c r="CDJ54" s="115">
        <v>0</v>
      </c>
      <c r="CDK54" s="115">
        <f t="shared" ref="CDK54:CDU55" si="264">CDJ54</f>
        <v>0</v>
      </c>
      <c r="CDL54" s="115">
        <f t="shared" si="264"/>
        <v>0</v>
      </c>
      <c r="CDM54" s="115">
        <f t="shared" si="264"/>
        <v>0</v>
      </c>
      <c r="CDN54" s="115">
        <f t="shared" si="264"/>
        <v>0</v>
      </c>
      <c r="CDO54" s="115">
        <f t="shared" si="264"/>
        <v>0</v>
      </c>
      <c r="CDP54" s="115">
        <f t="shared" si="264"/>
        <v>0</v>
      </c>
      <c r="CDQ54" s="115">
        <f t="shared" si="264"/>
        <v>0</v>
      </c>
      <c r="CDR54" s="115">
        <f t="shared" si="264"/>
        <v>0</v>
      </c>
      <c r="CDS54" s="115">
        <f t="shared" si="264"/>
        <v>0</v>
      </c>
      <c r="CDT54" s="115">
        <f t="shared" si="264"/>
        <v>0</v>
      </c>
      <c r="CDU54" s="115">
        <f t="shared" si="264"/>
        <v>0</v>
      </c>
      <c r="CDV54" s="95">
        <f t="shared" ref="CDV54:CDV55" si="265">SUM(CDJ54:CDU54)</f>
        <v>0</v>
      </c>
      <c r="CDW54" s="106" t="s">
        <v>53</v>
      </c>
      <c r="CDX54" s="105">
        <v>9491.7000000000007</v>
      </c>
      <c r="CDY54" s="90">
        <f t="shared" ref="CDY54:CDY55" si="266">SUM(CDX54/12)</f>
        <v>790.97500000000002</v>
      </c>
      <c r="CDZ54" s="115">
        <v>0</v>
      </c>
      <c r="CEA54" s="115">
        <f t="shared" ref="CEA54:CEK55" si="267">CDZ54</f>
        <v>0</v>
      </c>
      <c r="CEB54" s="115">
        <f t="shared" si="267"/>
        <v>0</v>
      </c>
      <c r="CEC54" s="115">
        <f t="shared" si="267"/>
        <v>0</v>
      </c>
      <c r="CED54" s="115">
        <f t="shared" si="267"/>
        <v>0</v>
      </c>
      <c r="CEE54" s="115">
        <f t="shared" si="267"/>
        <v>0</v>
      </c>
      <c r="CEF54" s="115">
        <f t="shared" si="267"/>
        <v>0</v>
      </c>
      <c r="CEG54" s="115">
        <f t="shared" si="267"/>
        <v>0</v>
      </c>
      <c r="CEH54" s="115">
        <f t="shared" si="267"/>
        <v>0</v>
      </c>
      <c r="CEI54" s="115">
        <f t="shared" si="267"/>
        <v>0</v>
      </c>
      <c r="CEJ54" s="115">
        <f t="shared" si="267"/>
        <v>0</v>
      </c>
      <c r="CEK54" s="115">
        <f t="shared" si="267"/>
        <v>0</v>
      </c>
      <c r="CEL54" s="95">
        <f t="shared" ref="CEL54:CEL55" si="268">SUM(CDZ54:CEK54)</f>
        <v>0</v>
      </c>
      <c r="CEM54" s="106" t="s">
        <v>53</v>
      </c>
      <c r="CEN54" s="105">
        <v>9491.7000000000007</v>
      </c>
      <c r="CEO54" s="90">
        <f t="shared" ref="CEO54:CEO55" si="269">SUM(CEN54/12)</f>
        <v>790.97500000000002</v>
      </c>
      <c r="CEP54" s="115">
        <v>0</v>
      </c>
      <c r="CEQ54" s="115">
        <f t="shared" ref="CEQ54:CFA55" si="270">CEP54</f>
        <v>0</v>
      </c>
      <c r="CER54" s="115">
        <f t="shared" si="270"/>
        <v>0</v>
      </c>
      <c r="CES54" s="115">
        <f t="shared" si="270"/>
        <v>0</v>
      </c>
      <c r="CET54" s="115">
        <f t="shared" si="270"/>
        <v>0</v>
      </c>
      <c r="CEU54" s="115">
        <f t="shared" si="270"/>
        <v>0</v>
      </c>
      <c r="CEV54" s="115">
        <f t="shared" si="270"/>
        <v>0</v>
      </c>
      <c r="CEW54" s="115">
        <f t="shared" si="270"/>
        <v>0</v>
      </c>
      <c r="CEX54" s="115">
        <f t="shared" si="270"/>
        <v>0</v>
      </c>
      <c r="CEY54" s="115">
        <f t="shared" si="270"/>
        <v>0</v>
      </c>
      <c r="CEZ54" s="115">
        <f t="shared" si="270"/>
        <v>0</v>
      </c>
      <c r="CFA54" s="115">
        <f t="shared" si="270"/>
        <v>0</v>
      </c>
      <c r="CFB54" s="95">
        <f t="shared" ref="CFB54:CFB55" si="271">SUM(CEP54:CFA54)</f>
        <v>0</v>
      </c>
      <c r="CFC54" s="106" t="s">
        <v>53</v>
      </c>
      <c r="CFD54" s="105">
        <v>9491.7000000000007</v>
      </c>
      <c r="CFE54" s="90">
        <f t="shared" ref="CFE54:CFE55" si="272">SUM(CFD54/12)</f>
        <v>790.97500000000002</v>
      </c>
      <c r="CFF54" s="115">
        <v>0</v>
      </c>
      <c r="CFG54" s="115">
        <f t="shared" ref="CFG54:CFQ55" si="273">CFF54</f>
        <v>0</v>
      </c>
      <c r="CFH54" s="115">
        <f t="shared" si="273"/>
        <v>0</v>
      </c>
      <c r="CFI54" s="115">
        <f t="shared" si="273"/>
        <v>0</v>
      </c>
      <c r="CFJ54" s="115">
        <f t="shared" si="273"/>
        <v>0</v>
      </c>
      <c r="CFK54" s="115">
        <f t="shared" si="273"/>
        <v>0</v>
      </c>
      <c r="CFL54" s="115">
        <f t="shared" si="273"/>
        <v>0</v>
      </c>
      <c r="CFM54" s="115">
        <f t="shared" si="273"/>
        <v>0</v>
      </c>
      <c r="CFN54" s="115">
        <f t="shared" si="273"/>
        <v>0</v>
      </c>
      <c r="CFO54" s="115">
        <f t="shared" si="273"/>
        <v>0</v>
      </c>
      <c r="CFP54" s="115">
        <f t="shared" si="273"/>
        <v>0</v>
      </c>
      <c r="CFQ54" s="115">
        <f t="shared" si="273"/>
        <v>0</v>
      </c>
      <c r="CFR54" s="95">
        <f t="shared" ref="CFR54:CFR55" si="274">SUM(CFF54:CFQ54)</f>
        <v>0</v>
      </c>
      <c r="CFS54" s="106" t="s">
        <v>53</v>
      </c>
      <c r="CFT54" s="105">
        <v>9491.7000000000007</v>
      </c>
      <c r="CFU54" s="90">
        <f t="shared" ref="CFU54:CFU55" si="275">SUM(CFT54/12)</f>
        <v>790.97500000000002</v>
      </c>
      <c r="CFV54" s="115">
        <v>0</v>
      </c>
      <c r="CFW54" s="115">
        <f t="shared" ref="CFW54:CGG55" si="276">CFV54</f>
        <v>0</v>
      </c>
      <c r="CFX54" s="115">
        <f t="shared" si="276"/>
        <v>0</v>
      </c>
      <c r="CFY54" s="115">
        <f t="shared" si="276"/>
        <v>0</v>
      </c>
      <c r="CFZ54" s="115">
        <f t="shared" si="276"/>
        <v>0</v>
      </c>
      <c r="CGA54" s="115">
        <f t="shared" si="276"/>
        <v>0</v>
      </c>
      <c r="CGB54" s="115">
        <f t="shared" si="276"/>
        <v>0</v>
      </c>
      <c r="CGC54" s="115">
        <f t="shared" si="276"/>
        <v>0</v>
      </c>
      <c r="CGD54" s="115">
        <f t="shared" si="276"/>
        <v>0</v>
      </c>
      <c r="CGE54" s="115">
        <f t="shared" si="276"/>
        <v>0</v>
      </c>
      <c r="CGF54" s="115">
        <f t="shared" si="276"/>
        <v>0</v>
      </c>
      <c r="CGG54" s="115">
        <f t="shared" si="276"/>
        <v>0</v>
      </c>
      <c r="CGH54" s="95">
        <f t="shared" ref="CGH54:CGH55" si="277">SUM(CFV54:CGG54)</f>
        <v>0</v>
      </c>
      <c r="CGI54" s="106" t="s">
        <v>53</v>
      </c>
      <c r="CGJ54" s="105">
        <v>9491.7000000000007</v>
      </c>
      <c r="CGK54" s="90">
        <f t="shared" ref="CGK54:CGK55" si="278">SUM(CGJ54/12)</f>
        <v>790.97500000000002</v>
      </c>
      <c r="CGL54" s="115">
        <v>0</v>
      </c>
      <c r="CGM54" s="115">
        <f t="shared" ref="CGM54:CGW55" si="279">CGL54</f>
        <v>0</v>
      </c>
      <c r="CGN54" s="115">
        <f t="shared" si="279"/>
        <v>0</v>
      </c>
      <c r="CGO54" s="115">
        <f t="shared" si="279"/>
        <v>0</v>
      </c>
      <c r="CGP54" s="115">
        <f t="shared" si="279"/>
        <v>0</v>
      </c>
      <c r="CGQ54" s="115">
        <f t="shared" si="279"/>
        <v>0</v>
      </c>
      <c r="CGR54" s="115">
        <f t="shared" si="279"/>
        <v>0</v>
      </c>
      <c r="CGS54" s="115">
        <f t="shared" si="279"/>
        <v>0</v>
      </c>
      <c r="CGT54" s="115">
        <f t="shared" si="279"/>
        <v>0</v>
      </c>
      <c r="CGU54" s="115">
        <f t="shared" si="279"/>
        <v>0</v>
      </c>
      <c r="CGV54" s="115">
        <f t="shared" si="279"/>
        <v>0</v>
      </c>
      <c r="CGW54" s="115">
        <f t="shared" si="279"/>
        <v>0</v>
      </c>
      <c r="CGX54" s="95">
        <f t="shared" ref="CGX54:CGX55" si="280">SUM(CGL54:CGW54)</f>
        <v>0</v>
      </c>
      <c r="CGY54" s="106" t="s">
        <v>53</v>
      </c>
      <c r="CGZ54" s="105">
        <v>9491.7000000000007</v>
      </c>
      <c r="CHA54" s="90">
        <f t="shared" ref="CHA54:CHA55" si="281">SUM(CGZ54/12)</f>
        <v>790.97500000000002</v>
      </c>
      <c r="CHB54" s="115">
        <v>0</v>
      </c>
      <c r="CHC54" s="115">
        <f t="shared" ref="CHC54:CHM55" si="282">CHB54</f>
        <v>0</v>
      </c>
      <c r="CHD54" s="115">
        <f t="shared" si="282"/>
        <v>0</v>
      </c>
      <c r="CHE54" s="115">
        <f t="shared" si="282"/>
        <v>0</v>
      </c>
      <c r="CHF54" s="115">
        <f t="shared" si="282"/>
        <v>0</v>
      </c>
      <c r="CHG54" s="115">
        <f t="shared" si="282"/>
        <v>0</v>
      </c>
      <c r="CHH54" s="115">
        <f t="shared" si="282"/>
        <v>0</v>
      </c>
      <c r="CHI54" s="115">
        <f t="shared" si="282"/>
        <v>0</v>
      </c>
      <c r="CHJ54" s="115">
        <f t="shared" si="282"/>
        <v>0</v>
      </c>
      <c r="CHK54" s="115">
        <f t="shared" si="282"/>
        <v>0</v>
      </c>
      <c r="CHL54" s="115">
        <f t="shared" si="282"/>
        <v>0</v>
      </c>
      <c r="CHM54" s="115">
        <f t="shared" si="282"/>
        <v>0</v>
      </c>
      <c r="CHN54" s="95">
        <f t="shared" ref="CHN54:CHN55" si="283">SUM(CHB54:CHM54)</f>
        <v>0</v>
      </c>
      <c r="CHO54" s="106" t="s">
        <v>53</v>
      </c>
      <c r="CHP54" s="105">
        <v>9491.7000000000007</v>
      </c>
      <c r="CHQ54" s="90">
        <f t="shared" ref="CHQ54:CHQ55" si="284">SUM(CHP54/12)</f>
        <v>790.97500000000002</v>
      </c>
      <c r="CHR54" s="115">
        <v>0</v>
      </c>
      <c r="CHS54" s="115">
        <f t="shared" ref="CHS54:CIC55" si="285">CHR54</f>
        <v>0</v>
      </c>
      <c r="CHT54" s="115">
        <f t="shared" si="285"/>
        <v>0</v>
      </c>
      <c r="CHU54" s="115">
        <f t="shared" si="285"/>
        <v>0</v>
      </c>
      <c r="CHV54" s="115">
        <f t="shared" si="285"/>
        <v>0</v>
      </c>
      <c r="CHW54" s="115">
        <f t="shared" si="285"/>
        <v>0</v>
      </c>
      <c r="CHX54" s="115">
        <f t="shared" si="285"/>
        <v>0</v>
      </c>
      <c r="CHY54" s="115">
        <f t="shared" si="285"/>
        <v>0</v>
      </c>
      <c r="CHZ54" s="115">
        <f t="shared" si="285"/>
        <v>0</v>
      </c>
      <c r="CIA54" s="115">
        <f t="shared" si="285"/>
        <v>0</v>
      </c>
      <c r="CIB54" s="115">
        <f t="shared" si="285"/>
        <v>0</v>
      </c>
      <c r="CIC54" s="115">
        <f t="shared" si="285"/>
        <v>0</v>
      </c>
      <c r="CID54" s="95">
        <f t="shared" ref="CID54:CID55" si="286">SUM(CHR54:CIC54)</f>
        <v>0</v>
      </c>
      <c r="CIE54" s="106" t="s">
        <v>53</v>
      </c>
      <c r="CIF54" s="105">
        <v>9491.7000000000007</v>
      </c>
      <c r="CIG54" s="90">
        <f t="shared" ref="CIG54:CIG55" si="287">SUM(CIF54/12)</f>
        <v>790.97500000000002</v>
      </c>
      <c r="CIH54" s="115">
        <v>0</v>
      </c>
      <c r="CII54" s="115">
        <f t="shared" ref="CII54:CIS55" si="288">CIH54</f>
        <v>0</v>
      </c>
      <c r="CIJ54" s="115">
        <f t="shared" si="288"/>
        <v>0</v>
      </c>
      <c r="CIK54" s="115">
        <f t="shared" si="288"/>
        <v>0</v>
      </c>
      <c r="CIL54" s="115">
        <f t="shared" si="288"/>
        <v>0</v>
      </c>
      <c r="CIM54" s="115">
        <f t="shared" si="288"/>
        <v>0</v>
      </c>
      <c r="CIN54" s="115">
        <f t="shared" si="288"/>
        <v>0</v>
      </c>
      <c r="CIO54" s="115">
        <f t="shared" si="288"/>
        <v>0</v>
      </c>
      <c r="CIP54" s="115">
        <f t="shared" si="288"/>
        <v>0</v>
      </c>
      <c r="CIQ54" s="115">
        <f t="shared" si="288"/>
        <v>0</v>
      </c>
      <c r="CIR54" s="115">
        <f t="shared" si="288"/>
        <v>0</v>
      </c>
      <c r="CIS54" s="115">
        <f t="shared" si="288"/>
        <v>0</v>
      </c>
      <c r="CIT54" s="95">
        <f t="shared" ref="CIT54:CIT55" si="289">SUM(CIH54:CIS54)</f>
        <v>0</v>
      </c>
      <c r="CIU54" s="106" t="s">
        <v>53</v>
      </c>
      <c r="CIV54" s="105">
        <v>9491.7000000000007</v>
      </c>
      <c r="CIW54" s="90">
        <f t="shared" ref="CIW54:CIW55" si="290">SUM(CIV54/12)</f>
        <v>790.97500000000002</v>
      </c>
      <c r="CIX54" s="115">
        <v>0</v>
      </c>
      <c r="CIY54" s="115">
        <f t="shared" ref="CIY54:CJI55" si="291">CIX54</f>
        <v>0</v>
      </c>
      <c r="CIZ54" s="115">
        <f t="shared" si="291"/>
        <v>0</v>
      </c>
      <c r="CJA54" s="115">
        <f t="shared" si="291"/>
        <v>0</v>
      </c>
      <c r="CJB54" s="115">
        <f t="shared" si="291"/>
        <v>0</v>
      </c>
      <c r="CJC54" s="115">
        <f t="shared" si="291"/>
        <v>0</v>
      </c>
      <c r="CJD54" s="115">
        <f t="shared" si="291"/>
        <v>0</v>
      </c>
      <c r="CJE54" s="115">
        <f t="shared" si="291"/>
        <v>0</v>
      </c>
      <c r="CJF54" s="115">
        <f t="shared" si="291"/>
        <v>0</v>
      </c>
      <c r="CJG54" s="115">
        <f t="shared" si="291"/>
        <v>0</v>
      </c>
      <c r="CJH54" s="115">
        <f t="shared" si="291"/>
        <v>0</v>
      </c>
      <c r="CJI54" s="115">
        <f t="shared" si="291"/>
        <v>0</v>
      </c>
      <c r="CJJ54" s="95">
        <f t="shared" ref="CJJ54:CJJ55" si="292">SUM(CIX54:CJI54)</f>
        <v>0</v>
      </c>
      <c r="CJK54" s="106" t="s">
        <v>53</v>
      </c>
      <c r="CJL54" s="105">
        <v>9491.7000000000007</v>
      </c>
      <c r="CJM54" s="90">
        <f t="shared" ref="CJM54:CJM55" si="293">SUM(CJL54/12)</f>
        <v>790.97500000000002</v>
      </c>
      <c r="CJN54" s="115">
        <v>0</v>
      </c>
      <c r="CJO54" s="115">
        <f t="shared" ref="CJO54:CJY55" si="294">CJN54</f>
        <v>0</v>
      </c>
      <c r="CJP54" s="115">
        <f t="shared" si="294"/>
        <v>0</v>
      </c>
      <c r="CJQ54" s="115">
        <f t="shared" si="294"/>
        <v>0</v>
      </c>
      <c r="CJR54" s="115">
        <f t="shared" si="294"/>
        <v>0</v>
      </c>
      <c r="CJS54" s="115">
        <f t="shared" si="294"/>
        <v>0</v>
      </c>
      <c r="CJT54" s="115">
        <f t="shared" si="294"/>
        <v>0</v>
      </c>
      <c r="CJU54" s="115">
        <f t="shared" si="294"/>
        <v>0</v>
      </c>
      <c r="CJV54" s="115">
        <f t="shared" si="294"/>
        <v>0</v>
      </c>
      <c r="CJW54" s="115">
        <f t="shared" si="294"/>
        <v>0</v>
      </c>
      <c r="CJX54" s="115">
        <f t="shared" si="294"/>
        <v>0</v>
      </c>
      <c r="CJY54" s="115">
        <f t="shared" si="294"/>
        <v>0</v>
      </c>
      <c r="CJZ54" s="95">
        <f t="shared" ref="CJZ54:CJZ55" si="295">SUM(CJN54:CJY54)</f>
        <v>0</v>
      </c>
      <c r="CKA54" s="106" t="s">
        <v>53</v>
      </c>
      <c r="CKB54" s="105">
        <v>9491.7000000000007</v>
      </c>
      <c r="CKC54" s="90">
        <f t="shared" ref="CKC54:CKC55" si="296">SUM(CKB54/12)</f>
        <v>790.97500000000002</v>
      </c>
      <c r="CKD54" s="115">
        <v>0</v>
      </c>
      <c r="CKE54" s="115">
        <f t="shared" ref="CKE54:CKO55" si="297">CKD54</f>
        <v>0</v>
      </c>
      <c r="CKF54" s="115">
        <f t="shared" si="297"/>
        <v>0</v>
      </c>
      <c r="CKG54" s="115">
        <f t="shared" si="297"/>
        <v>0</v>
      </c>
      <c r="CKH54" s="115">
        <f t="shared" si="297"/>
        <v>0</v>
      </c>
      <c r="CKI54" s="115">
        <f t="shared" si="297"/>
        <v>0</v>
      </c>
      <c r="CKJ54" s="115">
        <f t="shared" si="297"/>
        <v>0</v>
      </c>
      <c r="CKK54" s="115">
        <f t="shared" si="297"/>
        <v>0</v>
      </c>
      <c r="CKL54" s="115">
        <f t="shared" si="297"/>
        <v>0</v>
      </c>
      <c r="CKM54" s="115">
        <f t="shared" si="297"/>
        <v>0</v>
      </c>
      <c r="CKN54" s="115">
        <f t="shared" si="297"/>
        <v>0</v>
      </c>
      <c r="CKO54" s="115">
        <f t="shared" si="297"/>
        <v>0</v>
      </c>
      <c r="CKP54" s="95">
        <f t="shared" ref="CKP54:CKP55" si="298">SUM(CKD54:CKO54)</f>
        <v>0</v>
      </c>
      <c r="CKQ54" s="106" t="s">
        <v>53</v>
      </c>
      <c r="CKR54" s="105">
        <v>9491.7000000000007</v>
      </c>
      <c r="CKS54" s="90">
        <f t="shared" ref="CKS54:CKS55" si="299">SUM(CKR54/12)</f>
        <v>790.97500000000002</v>
      </c>
      <c r="CKT54" s="115">
        <v>0</v>
      </c>
      <c r="CKU54" s="115">
        <f t="shared" ref="CKU54:CLE55" si="300">CKT54</f>
        <v>0</v>
      </c>
      <c r="CKV54" s="115">
        <f t="shared" si="300"/>
        <v>0</v>
      </c>
      <c r="CKW54" s="115">
        <f t="shared" si="300"/>
        <v>0</v>
      </c>
      <c r="CKX54" s="115">
        <f t="shared" si="300"/>
        <v>0</v>
      </c>
      <c r="CKY54" s="115">
        <f t="shared" si="300"/>
        <v>0</v>
      </c>
      <c r="CKZ54" s="115">
        <f t="shared" si="300"/>
        <v>0</v>
      </c>
      <c r="CLA54" s="115">
        <f t="shared" si="300"/>
        <v>0</v>
      </c>
      <c r="CLB54" s="115">
        <f t="shared" si="300"/>
        <v>0</v>
      </c>
      <c r="CLC54" s="115">
        <f t="shared" si="300"/>
        <v>0</v>
      </c>
      <c r="CLD54" s="115">
        <f t="shared" si="300"/>
        <v>0</v>
      </c>
      <c r="CLE54" s="115">
        <f t="shared" si="300"/>
        <v>0</v>
      </c>
      <c r="CLF54" s="95">
        <f t="shared" ref="CLF54:CLF55" si="301">SUM(CKT54:CLE54)</f>
        <v>0</v>
      </c>
      <c r="CLG54" s="106" t="s">
        <v>53</v>
      </c>
      <c r="CLH54" s="105">
        <v>9491.7000000000007</v>
      </c>
      <c r="CLI54" s="90">
        <f t="shared" ref="CLI54:CLI55" si="302">SUM(CLH54/12)</f>
        <v>790.97500000000002</v>
      </c>
      <c r="CLJ54" s="115">
        <v>0</v>
      </c>
      <c r="CLK54" s="115">
        <f t="shared" ref="CLK54:CLU55" si="303">CLJ54</f>
        <v>0</v>
      </c>
      <c r="CLL54" s="115">
        <f t="shared" si="303"/>
        <v>0</v>
      </c>
      <c r="CLM54" s="115">
        <f t="shared" si="303"/>
        <v>0</v>
      </c>
      <c r="CLN54" s="115">
        <f t="shared" si="303"/>
        <v>0</v>
      </c>
      <c r="CLO54" s="115">
        <f t="shared" si="303"/>
        <v>0</v>
      </c>
      <c r="CLP54" s="115">
        <f t="shared" si="303"/>
        <v>0</v>
      </c>
      <c r="CLQ54" s="115">
        <f t="shared" si="303"/>
        <v>0</v>
      </c>
      <c r="CLR54" s="115">
        <f t="shared" si="303"/>
        <v>0</v>
      </c>
      <c r="CLS54" s="115">
        <f t="shared" si="303"/>
        <v>0</v>
      </c>
      <c r="CLT54" s="115">
        <f t="shared" si="303"/>
        <v>0</v>
      </c>
      <c r="CLU54" s="115">
        <f t="shared" si="303"/>
        <v>0</v>
      </c>
      <c r="CLV54" s="95">
        <f t="shared" ref="CLV54:CLV55" si="304">SUM(CLJ54:CLU54)</f>
        <v>0</v>
      </c>
      <c r="CLW54" s="106" t="s">
        <v>53</v>
      </c>
      <c r="CLX54" s="105">
        <v>9491.7000000000007</v>
      </c>
      <c r="CLY54" s="90">
        <f t="shared" ref="CLY54:CLY55" si="305">SUM(CLX54/12)</f>
        <v>790.97500000000002</v>
      </c>
      <c r="CLZ54" s="115">
        <v>0</v>
      </c>
      <c r="CMA54" s="115">
        <f t="shared" ref="CMA54:CMK55" si="306">CLZ54</f>
        <v>0</v>
      </c>
      <c r="CMB54" s="115">
        <f t="shared" si="306"/>
        <v>0</v>
      </c>
      <c r="CMC54" s="115">
        <f t="shared" si="306"/>
        <v>0</v>
      </c>
      <c r="CMD54" s="115">
        <f t="shared" si="306"/>
        <v>0</v>
      </c>
      <c r="CME54" s="115">
        <f t="shared" si="306"/>
        <v>0</v>
      </c>
      <c r="CMF54" s="115">
        <f t="shared" si="306"/>
        <v>0</v>
      </c>
      <c r="CMG54" s="115">
        <f t="shared" si="306"/>
        <v>0</v>
      </c>
      <c r="CMH54" s="115">
        <f t="shared" si="306"/>
        <v>0</v>
      </c>
      <c r="CMI54" s="115">
        <f t="shared" si="306"/>
        <v>0</v>
      </c>
      <c r="CMJ54" s="115">
        <f t="shared" si="306"/>
        <v>0</v>
      </c>
      <c r="CMK54" s="115">
        <f t="shared" si="306"/>
        <v>0</v>
      </c>
      <c r="CML54" s="95">
        <f t="shared" ref="CML54:CML55" si="307">SUM(CLZ54:CMK54)</f>
        <v>0</v>
      </c>
      <c r="CMM54" s="106" t="s">
        <v>53</v>
      </c>
      <c r="CMN54" s="105">
        <v>9491.7000000000007</v>
      </c>
      <c r="CMO54" s="90">
        <f t="shared" ref="CMO54:CMO55" si="308">SUM(CMN54/12)</f>
        <v>790.97500000000002</v>
      </c>
      <c r="CMP54" s="115">
        <v>0</v>
      </c>
      <c r="CMQ54" s="115">
        <f t="shared" ref="CMQ54:CNA55" si="309">CMP54</f>
        <v>0</v>
      </c>
      <c r="CMR54" s="115">
        <f t="shared" si="309"/>
        <v>0</v>
      </c>
      <c r="CMS54" s="115">
        <f t="shared" si="309"/>
        <v>0</v>
      </c>
      <c r="CMT54" s="115">
        <f t="shared" si="309"/>
        <v>0</v>
      </c>
      <c r="CMU54" s="115">
        <f t="shared" si="309"/>
        <v>0</v>
      </c>
      <c r="CMV54" s="115">
        <f t="shared" si="309"/>
        <v>0</v>
      </c>
      <c r="CMW54" s="115">
        <f t="shared" si="309"/>
        <v>0</v>
      </c>
      <c r="CMX54" s="115">
        <f t="shared" si="309"/>
        <v>0</v>
      </c>
      <c r="CMY54" s="115">
        <f t="shared" si="309"/>
        <v>0</v>
      </c>
      <c r="CMZ54" s="115">
        <f t="shared" si="309"/>
        <v>0</v>
      </c>
      <c r="CNA54" s="115">
        <f t="shared" si="309"/>
        <v>0</v>
      </c>
      <c r="CNB54" s="95">
        <f t="shared" ref="CNB54:CNB55" si="310">SUM(CMP54:CNA54)</f>
        <v>0</v>
      </c>
      <c r="CNC54" s="106" t="s">
        <v>53</v>
      </c>
      <c r="CND54" s="105">
        <v>9491.7000000000007</v>
      </c>
      <c r="CNE54" s="90">
        <f t="shared" ref="CNE54:CNE55" si="311">SUM(CND54/12)</f>
        <v>790.97500000000002</v>
      </c>
      <c r="CNF54" s="115">
        <v>0</v>
      </c>
      <c r="CNG54" s="115">
        <f t="shared" ref="CNG54:CNQ55" si="312">CNF54</f>
        <v>0</v>
      </c>
      <c r="CNH54" s="115">
        <f t="shared" si="312"/>
        <v>0</v>
      </c>
      <c r="CNI54" s="115">
        <f t="shared" si="312"/>
        <v>0</v>
      </c>
      <c r="CNJ54" s="115">
        <f t="shared" si="312"/>
        <v>0</v>
      </c>
      <c r="CNK54" s="115">
        <f t="shared" si="312"/>
        <v>0</v>
      </c>
      <c r="CNL54" s="115">
        <f t="shared" si="312"/>
        <v>0</v>
      </c>
      <c r="CNM54" s="115">
        <f t="shared" si="312"/>
        <v>0</v>
      </c>
      <c r="CNN54" s="115">
        <f t="shared" si="312"/>
        <v>0</v>
      </c>
      <c r="CNO54" s="115">
        <f t="shared" si="312"/>
        <v>0</v>
      </c>
      <c r="CNP54" s="115">
        <f t="shared" si="312"/>
        <v>0</v>
      </c>
      <c r="CNQ54" s="115">
        <f t="shared" si="312"/>
        <v>0</v>
      </c>
      <c r="CNR54" s="95">
        <f t="shared" ref="CNR54:CNR55" si="313">SUM(CNF54:CNQ54)</f>
        <v>0</v>
      </c>
      <c r="CNS54" s="106" t="s">
        <v>53</v>
      </c>
      <c r="CNT54" s="105">
        <v>9491.7000000000007</v>
      </c>
      <c r="CNU54" s="90">
        <f t="shared" ref="CNU54:CNU55" si="314">SUM(CNT54/12)</f>
        <v>790.97500000000002</v>
      </c>
      <c r="CNV54" s="115">
        <v>0</v>
      </c>
      <c r="CNW54" s="115">
        <f t="shared" ref="CNW54:COG55" si="315">CNV54</f>
        <v>0</v>
      </c>
      <c r="CNX54" s="115">
        <f t="shared" si="315"/>
        <v>0</v>
      </c>
      <c r="CNY54" s="115">
        <f t="shared" si="315"/>
        <v>0</v>
      </c>
      <c r="CNZ54" s="115">
        <f t="shared" si="315"/>
        <v>0</v>
      </c>
      <c r="COA54" s="115">
        <f t="shared" si="315"/>
        <v>0</v>
      </c>
      <c r="COB54" s="115">
        <f t="shared" si="315"/>
        <v>0</v>
      </c>
      <c r="COC54" s="115">
        <f t="shared" si="315"/>
        <v>0</v>
      </c>
      <c r="COD54" s="115">
        <f t="shared" si="315"/>
        <v>0</v>
      </c>
      <c r="COE54" s="115">
        <f t="shared" si="315"/>
        <v>0</v>
      </c>
      <c r="COF54" s="115">
        <f t="shared" si="315"/>
        <v>0</v>
      </c>
      <c r="COG54" s="115">
        <f t="shared" si="315"/>
        <v>0</v>
      </c>
      <c r="COH54" s="95">
        <f t="shared" ref="COH54:COH55" si="316">SUM(CNV54:COG54)</f>
        <v>0</v>
      </c>
      <c r="COI54" s="106" t="s">
        <v>53</v>
      </c>
      <c r="COJ54" s="105">
        <v>9491.7000000000007</v>
      </c>
      <c r="COK54" s="90">
        <f t="shared" ref="COK54:COK55" si="317">SUM(COJ54/12)</f>
        <v>790.97500000000002</v>
      </c>
      <c r="COL54" s="115">
        <v>0</v>
      </c>
      <c r="COM54" s="115">
        <f t="shared" ref="COM54:COW55" si="318">COL54</f>
        <v>0</v>
      </c>
      <c r="CON54" s="115">
        <f t="shared" si="318"/>
        <v>0</v>
      </c>
      <c r="COO54" s="115">
        <f t="shared" si="318"/>
        <v>0</v>
      </c>
      <c r="COP54" s="115">
        <f t="shared" si="318"/>
        <v>0</v>
      </c>
      <c r="COQ54" s="115">
        <f t="shared" si="318"/>
        <v>0</v>
      </c>
      <c r="COR54" s="115">
        <f t="shared" si="318"/>
        <v>0</v>
      </c>
      <c r="COS54" s="115">
        <f t="shared" si="318"/>
        <v>0</v>
      </c>
      <c r="COT54" s="115">
        <f t="shared" si="318"/>
        <v>0</v>
      </c>
      <c r="COU54" s="115">
        <f t="shared" si="318"/>
        <v>0</v>
      </c>
      <c r="COV54" s="115">
        <f t="shared" si="318"/>
        <v>0</v>
      </c>
      <c r="COW54" s="115">
        <f t="shared" si="318"/>
        <v>0</v>
      </c>
      <c r="COX54" s="95">
        <f t="shared" ref="COX54:COX55" si="319">SUM(COL54:COW54)</f>
        <v>0</v>
      </c>
      <c r="COY54" s="106" t="s">
        <v>53</v>
      </c>
      <c r="COZ54" s="105">
        <v>9491.7000000000007</v>
      </c>
      <c r="CPA54" s="90">
        <f t="shared" ref="CPA54:CPA55" si="320">SUM(COZ54/12)</f>
        <v>790.97500000000002</v>
      </c>
      <c r="CPB54" s="115">
        <v>0</v>
      </c>
      <c r="CPC54" s="115">
        <f t="shared" ref="CPC54:CPM55" si="321">CPB54</f>
        <v>0</v>
      </c>
      <c r="CPD54" s="115">
        <f t="shared" si="321"/>
        <v>0</v>
      </c>
      <c r="CPE54" s="115">
        <f t="shared" si="321"/>
        <v>0</v>
      </c>
      <c r="CPF54" s="115">
        <f t="shared" si="321"/>
        <v>0</v>
      </c>
      <c r="CPG54" s="115">
        <f t="shared" si="321"/>
        <v>0</v>
      </c>
      <c r="CPH54" s="115">
        <f t="shared" si="321"/>
        <v>0</v>
      </c>
      <c r="CPI54" s="115">
        <f t="shared" si="321"/>
        <v>0</v>
      </c>
      <c r="CPJ54" s="115">
        <f t="shared" si="321"/>
        <v>0</v>
      </c>
      <c r="CPK54" s="115">
        <f t="shared" si="321"/>
        <v>0</v>
      </c>
      <c r="CPL54" s="115">
        <f t="shared" si="321"/>
        <v>0</v>
      </c>
      <c r="CPM54" s="115">
        <f t="shared" si="321"/>
        <v>0</v>
      </c>
      <c r="CPN54" s="95">
        <f t="shared" ref="CPN54:CPN55" si="322">SUM(CPB54:CPM54)</f>
        <v>0</v>
      </c>
      <c r="CPO54" s="106" t="s">
        <v>53</v>
      </c>
      <c r="CPP54" s="105">
        <v>9491.7000000000007</v>
      </c>
      <c r="CPQ54" s="90">
        <f t="shared" ref="CPQ54:CPQ55" si="323">SUM(CPP54/12)</f>
        <v>790.97500000000002</v>
      </c>
      <c r="CPR54" s="115">
        <v>0</v>
      </c>
      <c r="CPS54" s="115">
        <f t="shared" ref="CPS54:CQC55" si="324">CPR54</f>
        <v>0</v>
      </c>
      <c r="CPT54" s="115">
        <f t="shared" si="324"/>
        <v>0</v>
      </c>
      <c r="CPU54" s="115">
        <f t="shared" si="324"/>
        <v>0</v>
      </c>
      <c r="CPV54" s="115">
        <f t="shared" si="324"/>
        <v>0</v>
      </c>
      <c r="CPW54" s="115">
        <f t="shared" si="324"/>
        <v>0</v>
      </c>
      <c r="CPX54" s="115">
        <f t="shared" si="324"/>
        <v>0</v>
      </c>
      <c r="CPY54" s="115">
        <f t="shared" si="324"/>
        <v>0</v>
      </c>
      <c r="CPZ54" s="115">
        <f t="shared" si="324"/>
        <v>0</v>
      </c>
      <c r="CQA54" s="115">
        <f t="shared" si="324"/>
        <v>0</v>
      </c>
      <c r="CQB54" s="115">
        <f t="shared" si="324"/>
        <v>0</v>
      </c>
      <c r="CQC54" s="115">
        <f t="shared" si="324"/>
        <v>0</v>
      </c>
      <c r="CQD54" s="95">
        <f t="shared" ref="CQD54:CQD55" si="325">SUM(CPR54:CQC54)</f>
        <v>0</v>
      </c>
      <c r="CQE54" s="106" t="s">
        <v>53</v>
      </c>
      <c r="CQF54" s="105">
        <v>9491.7000000000007</v>
      </c>
      <c r="CQG54" s="90">
        <f t="shared" ref="CQG54:CQG55" si="326">SUM(CQF54/12)</f>
        <v>790.97500000000002</v>
      </c>
      <c r="CQH54" s="115">
        <v>0</v>
      </c>
      <c r="CQI54" s="115">
        <f t="shared" ref="CQI54:CQS55" si="327">CQH54</f>
        <v>0</v>
      </c>
      <c r="CQJ54" s="115">
        <f t="shared" si="327"/>
        <v>0</v>
      </c>
      <c r="CQK54" s="115">
        <f t="shared" si="327"/>
        <v>0</v>
      </c>
      <c r="CQL54" s="115">
        <f t="shared" si="327"/>
        <v>0</v>
      </c>
      <c r="CQM54" s="115">
        <f t="shared" si="327"/>
        <v>0</v>
      </c>
      <c r="CQN54" s="115">
        <f t="shared" si="327"/>
        <v>0</v>
      </c>
      <c r="CQO54" s="115">
        <f t="shared" si="327"/>
        <v>0</v>
      </c>
      <c r="CQP54" s="115">
        <f t="shared" si="327"/>
        <v>0</v>
      </c>
      <c r="CQQ54" s="115">
        <f t="shared" si="327"/>
        <v>0</v>
      </c>
      <c r="CQR54" s="115">
        <f t="shared" si="327"/>
        <v>0</v>
      </c>
      <c r="CQS54" s="115">
        <f t="shared" si="327"/>
        <v>0</v>
      </c>
      <c r="CQT54" s="95">
        <f t="shared" ref="CQT54:CQT55" si="328">SUM(CQH54:CQS54)</f>
        <v>0</v>
      </c>
      <c r="CQU54" s="106" t="s">
        <v>53</v>
      </c>
      <c r="CQV54" s="105">
        <v>9491.7000000000007</v>
      </c>
      <c r="CQW54" s="90">
        <f t="shared" ref="CQW54:CQW55" si="329">SUM(CQV54/12)</f>
        <v>790.97500000000002</v>
      </c>
      <c r="CQX54" s="115">
        <v>0</v>
      </c>
      <c r="CQY54" s="115">
        <f t="shared" ref="CQY54:CRI55" si="330">CQX54</f>
        <v>0</v>
      </c>
      <c r="CQZ54" s="115">
        <f t="shared" si="330"/>
        <v>0</v>
      </c>
      <c r="CRA54" s="115">
        <f t="shared" si="330"/>
        <v>0</v>
      </c>
      <c r="CRB54" s="115">
        <f t="shared" si="330"/>
        <v>0</v>
      </c>
      <c r="CRC54" s="115">
        <f t="shared" si="330"/>
        <v>0</v>
      </c>
      <c r="CRD54" s="115">
        <f t="shared" si="330"/>
        <v>0</v>
      </c>
      <c r="CRE54" s="115">
        <f t="shared" si="330"/>
        <v>0</v>
      </c>
      <c r="CRF54" s="115">
        <f t="shared" si="330"/>
        <v>0</v>
      </c>
      <c r="CRG54" s="115">
        <f t="shared" si="330"/>
        <v>0</v>
      </c>
      <c r="CRH54" s="115">
        <f t="shared" si="330"/>
        <v>0</v>
      </c>
      <c r="CRI54" s="115">
        <f t="shared" si="330"/>
        <v>0</v>
      </c>
      <c r="CRJ54" s="95">
        <f t="shared" ref="CRJ54:CRJ55" si="331">SUM(CQX54:CRI54)</f>
        <v>0</v>
      </c>
      <c r="CRK54" s="106" t="s">
        <v>53</v>
      </c>
      <c r="CRL54" s="105">
        <v>9491.7000000000007</v>
      </c>
      <c r="CRM54" s="90">
        <f t="shared" ref="CRM54:CRM55" si="332">SUM(CRL54/12)</f>
        <v>790.97500000000002</v>
      </c>
      <c r="CRN54" s="115">
        <v>0</v>
      </c>
      <c r="CRO54" s="115">
        <f t="shared" ref="CRO54:CRY55" si="333">CRN54</f>
        <v>0</v>
      </c>
      <c r="CRP54" s="115">
        <f t="shared" si="333"/>
        <v>0</v>
      </c>
      <c r="CRQ54" s="115">
        <f t="shared" si="333"/>
        <v>0</v>
      </c>
      <c r="CRR54" s="115">
        <f t="shared" si="333"/>
        <v>0</v>
      </c>
      <c r="CRS54" s="115">
        <f t="shared" si="333"/>
        <v>0</v>
      </c>
      <c r="CRT54" s="115">
        <f t="shared" si="333"/>
        <v>0</v>
      </c>
      <c r="CRU54" s="115">
        <f t="shared" si="333"/>
        <v>0</v>
      </c>
      <c r="CRV54" s="115">
        <f t="shared" si="333"/>
        <v>0</v>
      </c>
      <c r="CRW54" s="115">
        <f t="shared" si="333"/>
        <v>0</v>
      </c>
      <c r="CRX54" s="115">
        <f t="shared" si="333"/>
        <v>0</v>
      </c>
      <c r="CRY54" s="115">
        <f t="shared" si="333"/>
        <v>0</v>
      </c>
      <c r="CRZ54" s="95">
        <f t="shared" ref="CRZ54:CRZ55" si="334">SUM(CRN54:CRY54)</f>
        <v>0</v>
      </c>
      <c r="CSA54" s="106" t="s">
        <v>53</v>
      </c>
      <c r="CSB54" s="105">
        <v>9491.7000000000007</v>
      </c>
      <c r="CSC54" s="90">
        <f t="shared" ref="CSC54:CSC55" si="335">SUM(CSB54/12)</f>
        <v>790.97500000000002</v>
      </c>
      <c r="CSD54" s="115">
        <v>0</v>
      </c>
      <c r="CSE54" s="115">
        <f t="shared" ref="CSE54:CSO55" si="336">CSD54</f>
        <v>0</v>
      </c>
      <c r="CSF54" s="115">
        <f t="shared" si="336"/>
        <v>0</v>
      </c>
      <c r="CSG54" s="115">
        <f t="shared" si="336"/>
        <v>0</v>
      </c>
      <c r="CSH54" s="115">
        <f t="shared" si="336"/>
        <v>0</v>
      </c>
      <c r="CSI54" s="115">
        <f t="shared" si="336"/>
        <v>0</v>
      </c>
      <c r="CSJ54" s="115">
        <f t="shared" si="336"/>
        <v>0</v>
      </c>
      <c r="CSK54" s="115">
        <f t="shared" si="336"/>
        <v>0</v>
      </c>
      <c r="CSL54" s="115">
        <f t="shared" si="336"/>
        <v>0</v>
      </c>
      <c r="CSM54" s="115">
        <f t="shared" si="336"/>
        <v>0</v>
      </c>
      <c r="CSN54" s="115">
        <f t="shared" si="336"/>
        <v>0</v>
      </c>
      <c r="CSO54" s="115">
        <f t="shared" si="336"/>
        <v>0</v>
      </c>
      <c r="CSP54" s="95">
        <f t="shared" ref="CSP54:CSP55" si="337">SUM(CSD54:CSO54)</f>
        <v>0</v>
      </c>
      <c r="CSQ54" s="106" t="s">
        <v>53</v>
      </c>
      <c r="CSR54" s="105">
        <v>9491.7000000000007</v>
      </c>
      <c r="CSS54" s="90">
        <f t="shared" ref="CSS54:CSS55" si="338">SUM(CSR54/12)</f>
        <v>790.97500000000002</v>
      </c>
      <c r="CST54" s="115">
        <v>0</v>
      </c>
      <c r="CSU54" s="115">
        <f t="shared" ref="CSU54:CTE55" si="339">CST54</f>
        <v>0</v>
      </c>
      <c r="CSV54" s="115">
        <f t="shared" si="339"/>
        <v>0</v>
      </c>
      <c r="CSW54" s="115">
        <f t="shared" si="339"/>
        <v>0</v>
      </c>
      <c r="CSX54" s="115">
        <f t="shared" si="339"/>
        <v>0</v>
      </c>
      <c r="CSY54" s="115">
        <f t="shared" si="339"/>
        <v>0</v>
      </c>
      <c r="CSZ54" s="115">
        <f t="shared" si="339"/>
        <v>0</v>
      </c>
      <c r="CTA54" s="115">
        <f t="shared" si="339"/>
        <v>0</v>
      </c>
      <c r="CTB54" s="115">
        <f t="shared" si="339"/>
        <v>0</v>
      </c>
      <c r="CTC54" s="115">
        <f t="shared" si="339"/>
        <v>0</v>
      </c>
      <c r="CTD54" s="115">
        <f t="shared" si="339"/>
        <v>0</v>
      </c>
      <c r="CTE54" s="115">
        <f t="shared" si="339"/>
        <v>0</v>
      </c>
      <c r="CTF54" s="95">
        <f t="shared" ref="CTF54:CTF55" si="340">SUM(CST54:CTE54)</f>
        <v>0</v>
      </c>
      <c r="CTG54" s="106" t="s">
        <v>53</v>
      </c>
      <c r="CTH54" s="105">
        <v>9491.7000000000007</v>
      </c>
      <c r="CTI54" s="90">
        <f t="shared" ref="CTI54:CTI55" si="341">SUM(CTH54/12)</f>
        <v>790.97500000000002</v>
      </c>
      <c r="CTJ54" s="115">
        <v>0</v>
      </c>
      <c r="CTK54" s="115">
        <f t="shared" ref="CTK54:CTU55" si="342">CTJ54</f>
        <v>0</v>
      </c>
      <c r="CTL54" s="115">
        <f t="shared" si="342"/>
        <v>0</v>
      </c>
      <c r="CTM54" s="115">
        <f t="shared" si="342"/>
        <v>0</v>
      </c>
      <c r="CTN54" s="115">
        <f t="shared" si="342"/>
        <v>0</v>
      </c>
      <c r="CTO54" s="115">
        <f t="shared" si="342"/>
        <v>0</v>
      </c>
      <c r="CTP54" s="115">
        <f t="shared" si="342"/>
        <v>0</v>
      </c>
      <c r="CTQ54" s="115">
        <f t="shared" si="342"/>
        <v>0</v>
      </c>
      <c r="CTR54" s="115">
        <f t="shared" si="342"/>
        <v>0</v>
      </c>
      <c r="CTS54" s="115">
        <f t="shared" si="342"/>
        <v>0</v>
      </c>
      <c r="CTT54" s="115">
        <f t="shared" si="342"/>
        <v>0</v>
      </c>
      <c r="CTU54" s="115">
        <f t="shared" si="342"/>
        <v>0</v>
      </c>
      <c r="CTV54" s="95">
        <f t="shared" ref="CTV54:CTV55" si="343">SUM(CTJ54:CTU54)</f>
        <v>0</v>
      </c>
      <c r="CTW54" s="106" t="s">
        <v>53</v>
      </c>
      <c r="CTX54" s="105">
        <v>9491.7000000000007</v>
      </c>
      <c r="CTY54" s="90">
        <f t="shared" ref="CTY54:CTY55" si="344">SUM(CTX54/12)</f>
        <v>790.97500000000002</v>
      </c>
      <c r="CTZ54" s="115">
        <v>0</v>
      </c>
      <c r="CUA54" s="115">
        <f t="shared" ref="CUA54:CUK55" si="345">CTZ54</f>
        <v>0</v>
      </c>
      <c r="CUB54" s="115">
        <f t="shared" si="345"/>
        <v>0</v>
      </c>
      <c r="CUC54" s="115">
        <f t="shared" si="345"/>
        <v>0</v>
      </c>
      <c r="CUD54" s="115">
        <f t="shared" si="345"/>
        <v>0</v>
      </c>
      <c r="CUE54" s="115">
        <f t="shared" si="345"/>
        <v>0</v>
      </c>
      <c r="CUF54" s="115">
        <f t="shared" si="345"/>
        <v>0</v>
      </c>
      <c r="CUG54" s="115">
        <f t="shared" si="345"/>
        <v>0</v>
      </c>
      <c r="CUH54" s="115">
        <f t="shared" si="345"/>
        <v>0</v>
      </c>
      <c r="CUI54" s="115">
        <f t="shared" si="345"/>
        <v>0</v>
      </c>
      <c r="CUJ54" s="115">
        <f t="shared" si="345"/>
        <v>0</v>
      </c>
      <c r="CUK54" s="115">
        <f t="shared" si="345"/>
        <v>0</v>
      </c>
      <c r="CUL54" s="95">
        <f t="shared" ref="CUL54:CUL55" si="346">SUM(CTZ54:CUK54)</f>
        <v>0</v>
      </c>
      <c r="CUM54" s="106" t="s">
        <v>53</v>
      </c>
      <c r="CUN54" s="105">
        <v>9491.7000000000007</v>
      </c>
      <c r="CUO54" s="90">
        <f t="shared" ref="CUO54:CUO55" si="347">SUM(CUN54/12)</f>
        <v>790.97500000000002</v>
      </c>
      <c r="CUP54" s="115">
        <v>0</v>
      </c>
      <c r="CUQ54" s="115">
        <f t="shared" ref="CUQ54:CVA55" si="348">CUP54</f>
        <v>0</v>
      </c>
      <c r="CUR54" s="115">
        <f t="shared" si="348"/>
        <v>0</v>
      </c>
      <c r="CUS54" s="115">
        <f t="shared" si="348"/>
        <v>0</v>
      </c>
      <c r="CUT54" s="115">
        <f t="shared" si="348"/>
        <v>0</v>
      </c>
      <c r="CUU54" s="115">
        <f t="shared" si="348"/>
        <v>0</v>
      </c>
      <c r="CUV54" s="115">
        <f t="shared" si="348"/>
        <v>0</v>
      </c>
      <c r="CUW54" s="115">
        <f t="shared" si="348"/>
        <v>0</v>
      </c>
      <c r="CUX54" s="115">
        <f t="shared" si="348"/>
        <v>0</v>
      </c>
      <c r="CUY54" s="115">
        <f t="shared" si="348"/>
        <v>0</v>
      </c>
      <c r="CUZ54" s="115">
        <f t="shared" si="348"/>
        <v>0</v>
      </c>
      <c r="CVA54" s="115">
        <f t="shared" si="348"/>
        <v>0</v>
      </c>
      <c r="CVB54" s="95">
        <f t="shared" ref="CVB54:CVB55" si="349">SUM(CUP54:CVA54)</f>
        <v>0</v>
      </c>
      <c r="CVC54" s="106" t="s">
        <v>53</v>
      </c>
      <c r="CVD54" s="105">
        <v>9491.7000000000007</v>
      </c>
      <c r="CVE54" s="90">
        <f t="shared" ref="CVE54:CVE55" si="350">SUM(CVD54/12)</f>
        <v>790.97500000000002</v>
      </c>
      <c r="CVF54" s="115">
        <v>0</v>
      </c>
      <c r="CVG54" s="115">
        <f t="shared" ref="CVG54:CVQ55" si="351">CVF54</f>
        <v>0</v>
      </c>
      <c r="CVH54" s="115">
        <f t="shared" si="351"/>
        <v>0</v>
      </c>
      <c r="CVI54" s="115">
        <f t="shared" si="351"/>
        <v>0</v>
      </c>
      <c r="CVJ54" s="115">
        <f t="shared" si="351"/>
        <v>0</v>
      </c>
      <c r="CVK54" s="115">
        <f t="shared" si="351"/>
        <v>0</v>
      </c>
      <c r="CVL54" s="115">
        <f t="shared" si="351"/>
        <v>0</v>
      </c>
      <c r="CVM54" s="115">
        <f t="shared" si="351"/>
        <v>0</v>
      </c>
      <c r="CVN54" s="115">
        <f t="shared" si="351"/>
        <v>0</v>
      </c>
      <c r="CVO54" s="115">
        <f t="shared" si="351"/>
        <v>0</v>
      </c>
      <c r="CVP54" s="115">
        <f t="shared" si="351"/>
        <v>0</v>
      </c>
      <c r="CVQ54" s="115">
        <f t="shared" si="351"/>
        <v>0</v>
      </c>
      <c r="CVR54" s="95">
        <f t="shared" ref="CVR54:CVR55" si="352">SUM(CVF54:CVQ54)</f>
        <v>0</v>
      </c>
      <c r="CVS54" s="106" t="s">
        <v>53</v>
      </c>
      <c r="CVT54" s="105">
        <v>9491.7000000000007</v>
      </c>
      <c r="CVU54" s="90">
        <f t="shared" ref="CVU54:CVU55" si="353">SUM(CVT54/12)</f>
        <v>790.97500000000002</v>
      </c>
      <c r="CVV54" s="115">
        <v>0</v>
      </c>
      <c r="CVW54" s="115">
        <f t="shared" ref="CVW54:CWG55" si="354">CVV54</f>
        <v>0</v>
      </c>
      <c r="CVX54" s="115">
        <f t="shared" si="354"/>
        <v>0</v>
      </c>
      <c r="CVY54" s="115">
        <f t="shared" si="354"/>
        <v>0</v>
      </c>
      <c r="CVZ54" s="115">
        <f t="shared" si="354"/>
        <v>0</v>
      </c>
      <c r="CWA54" s="115">
        <f t="shared" si="354"/>
        <v>0</v>
      </c>
      <c r="CWB54" s="115">
        <f t="shared" si="354"/>
        <v>0</v>
      </c>
      <c r="CWC54" s="115">
        <f t="shared" si="354"/>
        <v>0</v>
      </c>
      <c r="CWD54" s="115">
        <f t="shared" si="354"/>
        <v>0</v>
      </c>
      <c r="CWE54" s="115">
        <f t="shared" si="354"/>
        <v>0</v>
      </c>
      <c r="CWF54" s="115">
        <f t="shared" si="354"/>
        <v>0</v>
      </c>
      <c r="CWG54" s="115">
        <f t="shared" si="354"/>
        <v>0</v>
      </c>
      <c r="CWH54" s="95">
        <f t="shared" ref="CWH54:CWH55" si="355">SUM(CVV54:CWG54)</f>
        <v>0</v>
      </c>
      <c r="CWI54" s="106" t="s">
        <v>53</v>
      </c>
      <c r="CWJ54" s="105">
        <v>9491.7000000000007</v>
      </c>
      <c r="CWK54" s="90">
        <f t="shared" ref="CWK54:CWK55" si="356">SUM(CWJ54/12)</f>
        <v>790.97500000000002</v>
      </c>
      <c r="CWL54" s="115">
        <v>0</v>
      </c>
      <c r="CWM54" s="115">
        <f t="shared" ref="CWM54:CWW55" si="357">CWL54</f>
        <v>0</v>
      </c>
      <c r="CWN54" s="115">
        <f t="shared" si="357"/>
        <v>0</v>
      </c>
      <c r="CWO54" s="115">
        <f t="shared" si="357"/>
        <v>0</v>
      </c>
      <c r="CWP54" s="115">
        <f t="shared" si="357"/>
        <v>0</v>
      </c>
      <c r="CWQ54" s="115">
        <f t="shared" si="357"/>
        <v>0</v>
      </c>
      <c r="CWR54" s="115">
        <f t="shared" si="357"/>
        <v>0</v>
      </c>
      <c r="CWS54" s="115">
        <f t="shared" si="357"/>
        <v>0</v>
      </c>
      <c r="CWT54" s="115">
        <f t="shared" si="357"/>
        <v>0</v>
      </c>
      <c r="CWU54" s="115">
        <f t="shared" si="357"/>
        <v>0</v>
      </c>
      <c r="CWV54" s="115">
        <f t="shared" si="357"/>
        <v>0</v>
      </c>
      <c r="CWW54" s="115">
        <f t="shared" si="357"/>
        <v>0</v>
      </c>
      <c r="CWX54" s="95">
        <f t="shared" ref="CWX54:CWX55" si="358">SUM(CWL54:CWW54)</f>
        <v>0</v>
      </c>
      <c r="CWY54" s="106" t="s">
        <v>53</v>
      </c>
      <c r="CWZ54" s="105">
        <v>9491.7000000000007</v>
      </c>
      <c r="CXA54" s="90">
        <f t="shared" ref="CXA54:CXA55" si="359">SUM(CWZ54/12)</f>
        <v>790.97500000000002</v>
      </c>
      <c r="CXB54" s="115">
        <v>0</v>
      </c>
      <c r="CXC54" s="115">
        <f t="shared" ref="CXC54:CXM55" si="360">CXB54</f>
        <v>0</v>
      </c>
      <c r="CXD54" s="115">
        <f t="shared" si="360"/>
        <v>0</v>
      </c>
      <c r="CXE54" s="115">
        <f t="shared" si="360"/>
        <v>0</v>
      </c>
      <c r="CXF54" s="115">
        <f t="shared" si="360"/>
        <v>0</v>
      </c>
      <c r="CXG54" s="115">
        <f t="shared" si="360"/>
        <v>0</v>
      </c>
      <c r="CXH54" s="115">
        <f t="shared" si="360"/>
        <v>0</v>
      </c>
      <c r="CXI54" s="115">
        <f t="shared" si="360"/>
        <v>0</v>
      </c>
      <c r="CXJ54" s="115">
        <f t="shared" si="360"/>
        <v>0</v>
      </c>
      <c r="CXK54" s="115">
        <f t="shared" si="360"/>
        <v>0</v>
      </c>
      <c r="CXL54" s="115">
        <f t="shared" si="360"/>
        <v>0</v>
      </c>
      <c r="CXM54" s="115">
        <f t="shared" si="360"/>
        <v>0</v>
      </c>
      <c r="CXN54" s="95">
        <f t="shared" ref="CXN54:CXN55" si="361">SUM(CXB54:CXM54)</f>
        <v>0</v>
      </c>
      <c r="CXO54" s="106" t="s">
        <v>53</v>
      </c>
      <c r="CXP54" s="105">
        <v>9491.7000000000007</v>
      </c>
      <c r="CXQ54" s="90">
        <f t="shared" ref="CXQ54:CXQ55" si="362">SUM(CXP54/12)</f>
        <v>790.97500000000002</v>
      </c>
      <c r="CXR54" s="115">
        <v>0</v>
      </c>
      <c r="CXS54" s="115">
        <f t="shared" ref="CXS54:CYC55" si="363">CXR54</f>
        <v>0</v>
      </c>
      <c r="CXT54" s="115">
        <f t="shared" si="363"/>
        <v>0</v>
      </c>
      <c r="CXU54" s="115">
        <f t="shared" si="363"/>
        <v>0</v>
      </c>
      <c r="CXV54" s="115">
        <f t="shared" si="363"/>
        <v>0</v>
      </c>
      <c r="CXW54" s="115">
        <f t="shared" si="363"/>
        <v>0</v>
      </c>
      <c r="CXX54" s="115">
        <f t="shared" si="363"/>
        <v>0</v>
      </c>
      <c r="CXY54" s="115">
        <f t="shared" si="363"/>
        <v>0</v>
      </c>
      <c r="CXZ54" s="115">
        <f t="shared" si="363"/>
        <v>0</v>
      </c>
      <c r="CYA54" s="115">
        <f t="shared" si="363"/>
        <v>0</v>
      </c>
      <c r="CYB54" s="115">
        <f t="shared" si="363"/>
        <v>0</v>
      </c>
      <c r="CYC54" s="115">
        <f t="shared" si="363"/>
        <v>0</v>
      </c>
      <c r="CYD54" s="95">
        <f t="shared" ref="CYD54:CYD55" si="364">SUM(CXR54:CYC54)</f>
        <v>0</v>
      </c>
      <c r="CYE54" s="106" t="s">
        <v>53</v>
      </c>
      <c r="CYF54" s="105">
        <v>9491.7000000000007</v>
      </c>
      <c r="CYG54" s="90">
        <f t="shared" ref="CYG54:CYG55" si="365">SUM(CYF54/12)</f>
        <v>790.97500000000002</v>
      </c>
      <c r="CYH54" s="115">
        <v>0</v>
      </c>
      <c r="CYI54" s="115">
        <f t="shared" ref="CYI54:CYS55" si="366">CYH54</f>
        <v>0</v>
      </c>
      <c r="CYJ54" s="115">
        <f t="shared" si="366"/>
        <v>0</v>
      </c>
      <c r="CYK54" s="115">
        <f t="shared" si="366"/>
        <v>0</v>
      </c>
      <c r="CYL54" s="115">
        <f t="shared" si="366"/>
        <v>0</v>
      </c>
      <c r="CYM54" s="115">
        <f t="shared" si="366"/>
        <v>0</v>
      </c>
      <c r="CYN54" s="115">
        <f t="shared" si="366"/>
        <v>0</v>
      </c>
      <c r="CYO54" s="115">
        <f t="shared" si="366"/>
        <v>0</v>
      </c>
      <c r="CYP54" s="115">
        <f t="shared" si="366"/>
        <v>0</v>
      </c>
      <c r="CYQ54" s="115">
        <f t="shared" si="366"/>
        <v>0</v>
      </c>
      <c r="CYR54" s="115">
        <f t="shared" si="366"/>
        <v>0</v>
      </c>
      <c r="CYS54" s="115">
        <f t="shared" si="366"/>
        <v>0</v>
      </c>
      <c r="CYT54" s="95">
        <f t="shared" ref="CYT54:CYT55" si="367">SUM(CYH54:CYS54)</f>
        <v>0</v>
      </c>
      <c r="CYU54" s="106" t="s">
        <v>53</v>
      </c>
      <c r="CYV54" s="105">
        <v>9491.7000000000007</v>
      </c>
      <c r="CYW54" s="90">
        <f t="shared" ref="CYW54:CYW55" si="368">SUM(CYV54/12)</f>
        <v>790.97500000000002</v>
      </c>
      <c r="CYX54" s="115">
        <v>0</v>
      </c>
      <c r="CYY54" s="115">
        <f t="shared" ref="CYY54:CZI55" si="369">CYX54</f>
        <v>0</v>
      </c>
      <c r="CYZ54" s="115">
        <f t="shared" si="369"/>
        <v>0</v>
      </c>
      <c r="CZA54" s="115">
        <f t="shared" si="369"/>
        <v>0</v>
      </c>
      <c r="CZB54" s="115">
        <f t="shared" si="369"/>
        <v>0</v>
      </c>
      <c r="CZC54" s="115">
        <f t="shared" si="369"/>
        <v>0</v>
      </c>
      <c r="CZD54" s="115">
        <f t="shared" si="369"/>
        <v>0</v>
      </c>
      <c r="CZE54" s="115">
        <f t="shared" si="369"/>
        <v>0</v>
      </c>
      <c r="CZF54" s="115">
        <f t="shared" si="369"/>
        <v>0</v>
      </c>
      <c r="CZG54" s="115">
        <f t="shared" si="369"/>
        <v>0</v>
      </c>
      <c r="CZH54" s="115">
        <f t="shared" si="369"/>
        <v>0</v>
      </c>
      <c r="CZI54" s="115">
        <f t="shared" si="369"/>
        <v>0</v>
      </c>
      <c r="CZJ54" s="95">
        <f t="shared" ref="CZJ54:CZJ55" si="370">SUM(CYX54:CZI54)</f>
        <v>0</v>
      </c>
      <c r="CZK54" s="106" t="s">
        <v>53</v>
      </c>
      <c r="CZL54" s="105">
        <v>9491.7000000000007</v>
      </c>
      <c r="CZM54" s="90">
        <f t="shared" ref="CZM54:CZM55" si="371">SUM(CZL54/12)</f>
        <v>790.97500000000002</v>
      </c>
      <c r="CZN54" s="115">
        <v>0</v>
      </c>
      <c r="CZO54" s="115">
        <f t="shared" ref="CZO54:CZY55" si="372">CZN54</f>
        <v>0</v>
      </c>
      <c r="CZP54" s="115">
        <f t="shared" si="372"/>
        <v>0</v>
      </c>
      <c r="CZQ54" s="115">
        <f t="shared" si="372"/>
        <v>0</v>
      </c>
      <c r="CZR54" s="115">
        <f t="shared" si="372"/>
        <v>0</v>
      </c>
      <c r="CZS54" s="115">
        <f t="shared" si="372"/>
        <v>0</v>
      </c>
      <c r="CZT54" s="115">
        <f t="shared" si="372"/>
        <v>0</v>
      </c>
      <c r="CZU54" s="115">
        <f t="shared" si="372"/>
        <v>0</v>
      </c>
      <c r="CZV54" s="115">
        <f t="shared" si="372"/>
        <v>0</v>
      </c>
      <c r="CZW54" s="115">
        <f t="shared" si="372"/>
        <v>0</v>
      </c>
      <c r="CZX54" s="115">
        <f t="shared" si="372"/>
        <v>0</v>
      </c>
      <c r="CZY54" s="115">
        <f t="shared" si="372"/>
        <v>0</v>
      </c>
      <c r="CZZ54" s="95">
        <f t="shared" ref="CZZ54:CZZ55" si="373">SUM(CZN54:CZY54)</f>
        <v>0</v>
      </c>
      <c r="DAA54" s="106" t="s">
        <v>53</v>
      </c>
      <c r="DAB54" s="105">
        <v>9491.7000000000007</v>
      </c>
      <c r="DAC54" s="90">
        <f t="shared" ref="DAC54:DAC55" si="374">SUM(DAB54/12)</f>
        <v>790.97500000000002</v>
      </c>
      <c r="DAD54" s="115">
        <v>0</v>
      </c>
      <c r="DAE54" s="115">
        <f t="shared" ref="DAE54:DAO55" si="375">DAD54</f>
        <v>0</v>
      </c>
      <c r="DAF54" s="115">
        <f t="shared" si="375"/>
        <v>0</v>
      </c>
      <c r="DAG54" s="115">
        <f t="shared" si="375"/>
        <v>0</v>
      </c>
      <c r="DAH54" s="115">
        <f t="shared" si="375"/>
        <v>0</v>
      </c>
      <c r="DAI54" s="115">
        <f t="shared" si="375"/>
        <v>0</v>
      </c>
      <c r="DAJ54" s="115">
        <f t="shared" si="375"/>
        <v>0</v>
      </c>
      <c r="DAK54" s="115">
        <f t="shared" si="375"/>
        <v>0</v>
      </c>
      <c r="DAL54" s="115">
        <f t="shared" si="375"/>
        <v>0</v>
      </c>
      <c r="DAM54" s="115">
        <f t="shared" si="375"/>
        <v>0</v>
      </c>
      <c r="DAN54" s="115">
        <f t="shared" si="375"/>
        <v>0</v>
      </c>
      <c r="DAO54" s="115">
        <f t="shared" si="375"/>
        <v>0</v>
      </c>
      <c r="DAP54" s="95">
        <f t="shared" ref="DAP54:DAP55" si="376">SUM(DAD54:DAO54)</f>
        <v>0</v>
      </c>
      <c r="DAQ54" s="106" t="s">
        <v>53</v>
      </c>
      <c r="DAR54" s="105">
        <v>9491.7000000000007</v>
      </c>
      <c r="DAS54" s="90">
        <f t="shared" ref="DAS54:DAS55" si="377">SUM(DAR54/12)</f>
        <v>790.97500000000002</v>
      </c>
      <c r="DAT54" s="115">
        <v>0</v>
      </c>
      <c r="DAU54" s="115">
        <f t="shared" ref="DAU54:DBE55" si="378">DAT54</f>
        <v>0</v>
      </c>
      <c r="DAV54" s="115">
        <f t="shared" si="378"/>
        <v>0</v>
      </c>
      <c r="DAW54" s="115">
        <f t="shared" si="378"/>
        <v>0</v>
      </c>
      <c r="DAX54" s="115">
        <f t="shared" si="378"/>
        <v>0</v>
      </c>
      <c r="DAY54" s="115">
        <f t="shared" si="378"/>
        <v>0</v>
      </c>
      <c r="DAZ54" s="115">
        <f t="shared" si="378"/>
        <v>0</v>
      </c>
      <c r="DBA54" s="115">
        <f t="shared" si="378"/>
        <v>0</v>
      </c>
      <c r="DBB54" s="115">
        <f t="shared" si="378"/>
        <v>0</v>
      </c>
      <c r="DBC54" s="115">
        <f t="shared" si="378"/>
        <v>0</v>
      </c>
      <c r="DBD54" s="115">
        <f t="shared" si="378"/>
        <v>0</v>
      </c>
      <c r="DBE54" s="115">
        <f t="shared" si="378"/>
        <v>0</v>
      </c>
      <c r="DBF54" s="95">
        <f t="shared" ref="DBF54:DBF55" si="379">SUM(DAT54:DBE54)</f>
        <v>0</v>
      </c>
      <c r="DBG54" s="106" t="s">
        <v>53</v>
      </c>
      <c r="DBH54" s="105">
        <v>9491.7000000000007</v>
      </c>
      <c r="DBI54" s="90">
        <f t="shared" ref="DBI54:DBI55" si="380">SUM(DBH54/12)</f>
        <v>790.97500000000002</v>
      </c>
      <c r="DBJ54" s="115">
        <v>0</v>
      </c>
      <c r="DBK54" s="115">
        <f t="shared" ref="DBK54:DBU55" si="381">DBJ54</f>
        <v>0</v>
      </c>
      <c r="DBL54" s="115">
        <f t="shared" si="381"/>
        <v>0</v>
      </c>
      <c r="DBM54" s="115">
        <f t="shared" si="381"/>
        <v>0</v>
      </c>
      <c r="DBN54" s="115">
        <f t="shared" si="381"/>
        <v>0</v>
      </c>
      <c r="DBO54" s="115">
        <f t="shared" si="381"/>
        <v>0</v>
      </c>
      <c r="DBP54" s="115">
        <f t="shared" si="381"/>
        <v>0</v>
      </c>
      <c r="DBQ54" s="115">
        <f t="shared" si="381"/>
        <v>0</v>
      </c>
      <c r="DBR54" s="115">
        <f t="shared" si="381"/>
        <v>0</v>
      </c>
      <c r="DBS54" s="115">
        <f t="shared" si="381"/>
        <v>0</v>
      </c>
      <c r="DBT54" s="115">
        <f t="shared" si="381"/>
        <v>0</v>
      </c>
      <c r="DBU54" s="115">
        <f t="shared" si="381"/>
        <v>0</v>
      </c>
      <c r="DBV54" s="95">
        <f t="shared" ref="DBV54:DBV55" si="382">SUM(DBJ54:DBU54)</f>
        <v>0</v>
      </c>
      <c r="DBW54" s="106" t="s">
        <v>53</v>
      </c>
      <c r="DBX54" s="105">
        <v>9491.7000000000007</v>
      </c>
      <c r="DBY54" s="90">
        <f t="shared" ref="DBY54:DBY55" si="383">SUM(DBX54/12)</f>
        <v>790.97500000000002</v>
      </c>
      <c r="DBZ54" s="115">
        <v>0</v>
      </c>
      <c r="DCA54" s="115">
        <f t="shared" ref="DCA54:DCK55" si="384">DBZ54</f>
        <v>0</v>
      </c>
      <c r="DCB54" s="115">
        <f t="shared" si="384"/>
        <v>0</v>
      </c>
      <c r="DCC54" s="115">
        <f t="shared" si="384"/>
        <v>0</v>
      </c>
      <c r="DCD54" s="115">
        <f t="shared" si="384"/>
        <v>0</v>
      </c>
      <c r="DCE54" s="115">
        <f t="shared" si="384"/>
        <v>0</v>
      </c>
      <c r="DCF54" s="115">
        <f t="shared" si="384"/>
        <v>0</v>
      </c>
      <c r="DCG54" s="115">
        <f t="shared" si="384"/>
        <v>0</v>
      </c>
      <c r="DCH54" s="115">
        <f t="shared" si="384"/>
        <v>0</v>
      </c>
      <c r="DCI54" s="115">
        <f t="shared" si="384"/>
        <v>0</v>
      </c>
      <c r="DCJ54" s="115">
        <f t="shared" si="384"/>
        <v>0</v>
      </c>
      <c r="DCK54" s="115">
        <f t="shared" si="384"/>
        <v>0</v>
      </c>
      <c r="DCL54" s="95">
        <f t="shared" ref="DCL54:DCL55" si="385">SUM(DBZ54:DCK54)</f>
        <v>0</v>
      </c>
      <c r="DCM54" s="106" t="s">
        <v>53</v>
      </c>
      <c r="DCN54" s="105">
        <v>9491.7000000000007</v>
      </c>
      <c r="DCO54" s="90">
        <f t="shared" ref="DCO54:DCO55" si="386">SUM(DCN54/12)</f>
        <v>790.97500000000002</v>
      </c>
      <c r="DCP54" s="115">
        <v>0</v>
      </c>
      <c r="DCQ54" s="115">
        <f t="shared" ref="DCQ54:DDA55" si="387">DCP54</f>
        <v>0</v>
      </c>
      <c r="DCR54" s="115">
        <f t="shared" si="387"/>
        <v>0</v>
      </c>
      <c r="DCS54" s="115">
        <f t="shared" si="387"/>
        <v>0</v>
      </c>
      <c r="DCT54" s="115">
        <f t="shared" si="387"/>
        <v>0</v>
      </c>
      <c r="DCU54" s="115">
        <f t="shared" si="387"/>
        <v>0</v>
      </c>
      <c r="DCV54" s="115">
        <f t="shared" si="387"/>
        <v>0</v>
      </c>
      <c r="DCW54" s="115">
        <f t="shared" si="387"/>
        <v>0</v>
      </c>
      <c r="DCX54" s="115">
        <f t="shared" si="387"/>
        <v>0</v>
      </c>
      <c r="DCY54" s="115">
        <f t="shared" si="387"/>
        <v>0</v>
      </c>
      <c r="DCZ54" s="115">
        <f t="shared" si="387"/>
        <v>0</v>
      </c>
      <c r="DDA54" s="115">
        <f t="shared" si="387"/>
        <v>0</v>
      </c>
      <c r="DDB54" s="95">
        <f t="shared" ref="DDB54:DDB55" si="388">SUM(DCP54:DDA54)</f>
        <v>0</v>
      </c>
      <c r="DDC54" s="106" t="s">
        <v>53</v>
      </c>
      <c r="DDD54" s="105">
        <v>9491.7000000000007</v>
      </c>
      <c r="DDE54" s="90">
        <f t="shared" ref="DDE54:DDE55" si="389">SUM(DDD54/12)</f>
        <v>790.97500000000002</v>
      </c>
      <c r="DDF54" s="115">
        <v>0</v>
      </c>
      <c r="DDG54" s="115">
        <f t="shared" ref="DDG54:DDQ55" si="390">DDF54</f>
        <v>0</v>
      </c>
      <c r="DDH54" s="115">
        <f t="shared" si="390"/>
        <v>0</v>
      </c>
      <c r="DDI54" s="115">
        <f t="shared" si="390"/>
        <v>0</v>
      </c>
      <c r="DDJ54" s="115">
        <f t="shared" si="390"/>
        <v>0</v>
      </c>
      <c r="DDK54" s="115">
        <f t="shared" si="390"/>
        <v>0</v>
      </c>
      <c r="DDL54" s="115">
        <f t="shared" si="390"/>
        <v>0</v>
      </c>
      <c r="DDM54" s="115">
        <f t="shared" si="390"/>
        <v>0</v>
      </c>
      <c r="DDN54" s="115">
        <f t="shared" si="390"/>
        <v>0</v>
      </c>
      <c r="DDO54" s="115">
        <f t="shared" si="390"/>
        <v>0</v>
      </c>
      <c r="DDP54" s="115">
        <f t="shared" si="390"/>
        <v>0</v>
      </c>
      <c r="DDQ54" s="115">
        <f t="shared" si="390"/>
        <v>0</v>
      </c>
      <c r="DDR54" s="95">
        <f t="shared" ref="DDR54:DDR55" si="391">SUM(DDF54:DDQ54)</f>
        <v>0</v>
      </c>
      <c r="DDS54" s="106" t="s">
        <v>53</v>
      </c>
      <c r="DDT54" s="105">
        <v>9491.7000000000007</v>
      </c>
      <c r="DDU54" s="90">
        <f t="shared" ref="DDU54:DDU55" si="392">SUM(DDT54/12)</f>
        <v>790.97500000000002</v>
      </c>
      <c r="DDV54" s="115">
        <v>0</v>
      </c>
      <c r="DDW54" s="115">
        <f t="shared" ref="DDW54:DEG55" si="393">DDV54</f>
        <v>0</v>
      </c>
      <c r="DDX54" s="115">
        <f t="shared" si="393"/>
        <v>0</v>
      </c>
      <c r="DDY54" s="115">
        <f t="shared" si="393"/>
        <v>0</v>
      </c>
      <c r="DDZ54" s="115">
        <f t="shared" si="393"/>
        <v>0</v>
      </c>
      <c r="DEA54" s="115">
        <f t="shared" si="393"/>
        <v>0</v>
      </c>
      <c r="DEB54" s="115">
        <f t="shared" si="393"/>
        <v>0</v>
      </c>
      <c r="DEC54" s="115">
        <f t="shared" si="393"/>
        <v>0</v>
      </c>
      <c r="DED54" s="115">
        <f t="shared" si="393"/>
        <v>0</v>
      </c>
      <c r="DEE54" s="115">
        <f t="shared" si="393"/>
        <v>0</v>
      </c>
      <c r="DEF54" s="115">
        <f t="shared" si="393"/>
        <v>0</v>
      </c>
      <c r="DEG54" s="115">
        <f t="shared" si="393"/>
        <v>0</v>
      </c>
      <c r="DEH54" s="95">
        <f t="shared" ref="DEH54:DEH55" si="394">SUM(DDV54:DEG54)</f>
        <v>0</v>
      </c>
      <c r="DEI54" s="106" t="s">
        <v>53</v>
      </c>
      <c r="DEJ54" s="105">
        <v>9491.7000000000007</v>
      </c>
      <c r="DEK54" s="90">
        <f t="shared" ref="DEK54:DEK55" si="395">SUM(DEJ54/12)</f>
        <v>790.97500000000002</v>
      </c>
      <c r="DEL54" s="115">
        <v>0</v>
      </c>
      <c r="DEM54" s="115">
        <f t="shared" ref="DEM54:DEW55" si="396">DEL54</f>
        <v>0</v>
      </c>
      <c r="DEN54" s="115">
        <f t="shared" si="396"/>
        <v>0</v>
      </c>
      <c r="DEO54" s="115">
        <f t="shared" si="396"/>
        <v>0</v>
      </c>
      <c r="DEP54" s="115">
        <f t="shared" si="396"/>
        <v>0</v>
      </c>
      <c r="DEQ54" s="115">
        <f t="shared" si="396"/>
        <v>0</v>
      </c>
      <c r="DER54" s="115">
        <f t="shared" si="396"/>
        <v>0</v>
      </c>
      <c r="DES54" s="115">
        <f t="shared" si="396"/>
        <v>0</v>
      </c>
      <c r="DET54" s="115">
        <f t="shared" si="396"/>
        <v>0</v>
      </c>
      <c r="DEU54" s="115">
        <f t="shared" si="396"/>
        <v>0</v>
      </c>
      <c r="DEV54" s="115">
        <f t="shared" si="396"/>
        <v>0</v>
      </c>
      <c r="DEW54" s="115">
        <f t="shared" si="396"/>
        <v>0</v>
      </c>
      <c r="DEX54" s="95">
        <f t="shared" ref="DEX54:DEX55" si="397">SUM(DEL54:DEW54)</f>
        <v>0</v>
      </c>
      <c r="DEY54" s="106" t="s">
        <v>53</v>
      </c>
      <c r="DEZ54" s="105">
        <v>9491.7000000000007</v>
      </c>
      <c r="DFA54" s="90">
        <f t="shared" ref="DFA54:DFA55" si="398">SUM(DEZ54/12)</f>
        <v>790.97500000000002</v>
      </c>
      <c r="DFB54" s="115">
        <v>0</v>
      </c>
      <c r="DFC54" s="115">
        <f t="shared" ref="DFC54:DFM55" si="399">DFB54</f>
        <v>0</v>
      </c>
      <c r="DFD54" s="115">
        <f t="shared" si="399"/>
        <v>0</v>
      </c>
      <c r="DFE54" s="115">
        <f t="shared" si="399"/>
        <v>0</v>
      </c>
      <c r="DFF54" s="115">
        <f t="shared" si="399"/>
        <v>0</v>
      </c>
      <c r="DFG54" s="115">
        <f t="shared" si="399"/>
        <v>0</v>
      </c>
      <c r="DFH54" s="115">
        <f t="shared" si="399"/>
        <v>0</v>
      </c>
      <c r="DFI54" s="115">
        <f t="shared" si="399"/>
        <v>0</v>
      </c>
      <c r="DFJ54" s="115">
        <f t="shared" si="399"/>
        <v>0</v>
      </c>
      <c r="DFK54" s="115">
        <f t="shared" si="399"/>
        <v>0</v>
      </c>
      <c r="DFL54" s="115">
        <f t="shared" si="399"/>
        <v>0</v>
      </c>
      <c r="DFM54" s="115">
        <f t="shared" si="399"/>
        <v>0</v>
      </c>
      <c r="DFN54" s="95">
        <f t="shared" ref="DFN54:DFN55" si="400">SUM(DFB54:DFM54)</f>
        <v>0</v>
      </c>
      <c r="DFO54" s="106" t="s">
        <v>53</v>
      </c>
      <c r="DFP54" s="105">
        <v>9491.7000000000007</v>
      </c>
      <c r="DFQ54" s="90">
        <f t="shared" ref="DFQ54:DFQ55" si="401">SUM(DFP54/12)</f>
        <v>790.97500000000002</v>
      </c>
      <c r="DFR54" s="115">
        <v>0</v>
      </c>
      <c r="DFS54" s="115">
        <f t="shared" ref="DFS54:DGC55" si="402">DFR54</f>
        <v>0</v>
      </c>
      <c r="DFT54" s="115">
        <f t="shared" si="402"/>
        <v>0</v>
      </c>
      <c r="DFU54" s="115">
        <f t="shared" si="402"/>
        <v>0</v>
      </c>
      <c r="DFV54" s="115">
        <f t="shared" si="402"/>
        <v>0</v>
      </c>
      <c r="DFW54" s="115">
        <f t="shared" si="402"/>
        <v>0</v>
      </c>
      <c r="DFX54" s="115">
        <f t="shared" si="402"/>
        <v>0</v>
      </c>
      <c r="DFY54" s="115">
        <f t="shared" si="402"/>
        <v>0</v>
      </c>
      <c r="DFZ54" s="115">
        <f t="shared" si="402"/>
        <v>0</v>
      </c>
      <c r="DGA54" s="115">
        <f t="shared" si="402"/>
        <v>0</v>
      </c>
      <c r="DGB54" s="115">
        <f t="shared" si="402"/>
        <v>0</v>
      </c>
      <c r="DGC54" s="115">
        <f t="shared" si="402"/>
        <v>0</v>
      </c>
      <c r="DGD54" s="95">
        <f t="shared" ref="DGD54:DGD55" si="403">SUM(DFR54:DGC54)</f>
        <v>0</v>
      </c>
      <c r="DGE54" s="106" t="s">
        <v>53</v>
      </c>
      <c r="DGF54" s="105">
        <v>9491.7000000000007</v>
      </c>
      <c r="DGG54" s="90">
        <f t="shared" ref="DGG54:DGG55" si="404">SUM(DGF54/12)</f>
        <v>790.97500000000002</v>
      </c>
      <c r="DGH54" s="115">
        <v>0</v>
      </c>
      <c r="DGI54" s="115">
        <f t="shared" ref="DGI54:DGS55" si="405">DGH54</f>
        <v>0</v>
      </c>
      <c r="DGJ54" s="115">
        <f t="shared" si="405"/>
        <v>0</v>
      </c>
      <c r="DGK54" s="115">
        <f t="shared" si="405"/>
        <v>0</v>
      </c>
      <c r="DGL54" s="115">
        <f t="shared" si="405"/>
        <v>0</v>
      </c>
      <c r="DGM54" s="115">
        <f t="shared" si="405"/>
        <v>0</v>
      </c>
      <c r="DGN54" s="115">
        <f t="shared" si="405"/>
        <v>0</v>
      </c>
      <c r="DGO54" s="115">
        <f t="shared" si="405"/>
        <v>0</v>
      </c>
      <c r="DGP54" s="115">
        <f t="shared" si="405"/>
        <v>0</v>
      </c>
      <c r="DGQ54" s="115">
        <f t="shared" si="405"/>
        <v>0</v>
      </c>
      <c r="DGR54" s="115">
        <f t="shared" si="405"/>
        <v>0</v>
      </c>
      <c r="DGS54" s="115">
        <f t="shared" si="405"/>
        <v>0</v>
      </c>
      <c r="DGT54" s="95">
        <f t="shared" ref="DGT54:DGT55" si="406">SUM(DGH54:DGS54)</f>
        <v>0</v>
      </c>
      <c r="DGU54" s="106" t="s">
        <v>53</v>
      </c>
      <c r="DGV54" s="105">
        <v>9491.7000000000007</v>
      </c>
      <c r="DGW54" s="90">
        <f t="shared" ref="DGW54:DGW55" si="407">SUM(DGV54/12)</f>
        <v>790.97500000000002</v>
      </c>
      <c r="DGX54" s="115">
        <v>0</v>
      </c>
      <c r="DGY54" s="115">
        <f t="shared" ref="DGY54:DHI55" si="408">DGX54</f>
        <v>0</v>
      </c>
      <c r="DGZ54" s="115">
        <f t="shared" si="408"/>
        <v>0</v>
      </c>
      <c r="DHA54" s="115">
        <f t="shared" si="408"/>
        <v>0</v>
      </c>
      <c r="DHB54" s="115">
        <f t="shared" si="408"/>
        <v>0</v>
      </c>
      <c r="DHC54" s="115">
        <f t="shared" si="408"/>
        <v>0</v>
      </c>
      <c r="DHD54" s="115">
        <f t="shared" si="408"/>
        <v>0</v>
      </c>
      <c r="DHE54" s="115">
        <f t="shared" si="408"/>
        <v>0</v>
      </c>
      <c r="DHF54" s="115">
        <f t="shared" si="408"/>
        <v>0</v>
      </c>
      <c r="DHG54" s="115">
        <f t="shared" si="408"/>
        <v>0</v>
      </c>
      <c r="DHH54" s="115">
        <f t="shared" si="408"/>
        <v>0</v>
      </c>
      <c r="DHI54" s="115">
        <f t="shared" si="408"/>
        <v>0</v>
      </c>
      <c r="DHJ54" s="95">
        <f t="shared" ref="DHJ54:DHJ55" si="409">SUM(DGX54:DHI54)</f>
        <v>0</v>
      </c>
      <c r="DHK54" s="106" t="s">
        <v>53</v>
      </c>
      <c r="DHL54" s="105">
        <v>9491.7000000000007</v>
      </c>
      <c r="DHM54" s="90">
        <f t="shared" ref="DHM54:DHM55" si="410">SUM(DHL54/12)</f>
        <v>790.97500000000002</v>
      </c>
      <c r="DHN54" s="115">
        <v>0</v>
      </c>
      <c r="DHO54" s="115">
        <f t="shared" ref="DHO54:DHY55" si="411">DHN54</f>
        <v>0</v>
      </c>
      <c r="DHP54" s="115">
        <f t="shared" si="411"/>
        <v>0</v>
      </c>
      <c r="DHQ54" s="115">
        <f t="shared" si="411"/>
        <v>0</v>
      </c>
      <c r="DHR54" s="115">
        <f t="shared" si="411"/>
        <v>0</v>
      </c>
      <c r="DHS54" s="115">
        <f t="shared" si="411"/>
        <v>0</v>
      </c>
      <c r="DHT54" s="115">
        <f t="shared" si="411"/>
        <v>0</v>
      </c>
      <c r="DHU54" s="115">
        <f t="shared" si="411"/>
        <v>0</v>
      </c>
      <c r="DHV54" s="115">
        <f t="shared" si="411"/>
        <v>0</v>
      </c>
      <c r="DHW54" s="115">
        <f t="shared" si="411"/>
        <v>0</v>
      </c>
      <c r="DHX54" s="115">
        <f t="shared" si="411"/>
        <v>0</v>
      </c>
      <c r="DHY54" s="115">
        <f t="shared" si="411"/>
        <v>0</v>
      </c>
      <c r="DHZ54" s="95">
        <f t="shared" ref="DHZ54:DHZ55" si="412">SUM(DHN54:DHY54)</f>
        <v>0</v>
      </c>
      <c r="DIA54" s="106" t="s">
        <v>53</v>
      </c>
      <c r="DIB54" s="105">
        <v>9491.7000000000007</v>
      </c>
      <c r="DIC54" s="90">
        <f t="shared" ref="DIC54:DIC55" si="413">SUM(DIB54/12)</f>
        <v>790.97500000000002</v>
      </c>
      <c r="DID54" s="115">
        <v>0</v>
      </c>
      <c r="DIE54" s="115">
        <f t="shared" ref="DIE54:DIO55" si="414">DID54</f>
        <v>0</v>
      </c>
      <c r="DIF54" s="115">
        <f t="shared" si="414"/>
        <v>0</v>
      </c>
      <c r="DIG54" s="115">
        <f t="shared" si="414"/>
        <v>0</v>
      </c>
      <c r="DIH54" s="115">
        <f t="shared" si="414"/>
        <v>0</v>
      </c>
      <c r="DII54" s="115">
        <f t="shared" si="414"/>
        <v>0</v>
      </c>
      <c r="DIJ54" s="115">
        <f t="shared" si="414"/>
        <v>0</v>
      </c>
      <c r="DIK54" s="115">
        <f t="shared" si="414"/>
        <v>0</v>
      </c>
      <c r="DIL54" s="115">
        <f t="shared" si="414"/>
        <v>0</v>
      </c>
      <c r="DIM54" s="115">
        <f t="shared" si="414"/>
        <v>0</v>
      </c>
      <c r="DIN54" s="115">
        <f t="shared" si="414"/>
        <v>0</v>
      </c>
      <c r="DIO54" s="115">
        <f t="shared" si="414"/>
        <v>0</v>
      </c>
      <c r="DIP54" s="95">
        <f t="shared" ref="DIP54:DIP55" si="415">SUM(DID54:DIO54)</f>
        <v>0</v>
      </c>
      <c r="DIQ54" s="106" t="s">
        <v>53</v>
      </c>
      <c r="DIR54" s="105">
        <v>9491.7000000000007</v>
      </c>
      <c r="DIS54" s="90">
        <f t="shared" ref="DIS54:DIS55" si="416">SUM(DIR54/12)</f>
        <v>790.97500000000002</v>
      </c>
      <c r="DIT54" s="115">
        <v>0</v>
      </c>
      <c r="DIU54" s="115">
        <f t="shared" ref="DIU54:DJE55" si="417">DIT54</f>
        <v>0</v>
      </c>
      <c r="DIV54" s="115">
        <f t="shared" si="417"/>
        <v>0</v>
      </c>
      <c r="DIW54" s="115">
        <f t="shared" si="417"/>
        <v>0</v>
      </c>
      <c r="DIX54" s="115">
        <f t="shared" si="417"/>
        <v>0</v>
      </c>
      <c r="DIY54" s="115">
        <f t="shared" si="417"/>
        <v>0</v>
      </c>
      <c r="DIZ54" s="115">
        <f t="shared" si="417"/>
        <v>0</v>
      </c>
      <c r="DJA54" s="115">
        <f t="shared" si="417"/>
        <v>0</v>
      </c>
      <c r="DJB54" s="115">
        <f t="shared" si="417"/>
        <v>0</v>
      </c>
      <c r="DJC54" s="115">
        <f t="shared" si="417"/>
        <v>0</v>
      </c>
      <c r="DJD54" s="115">
        <f t="shared" si="417"/>
        <v>0</v>
      </c>
      <c r="DJE54" s="115">
        <f t="shared" si="417"/>
        <v>0</v>
      </c>
      <c r="DJF54" s="95">
        <f t="shared" ref="DJF54:DJF55" si="418">SUM(DIT54:DJE54)</f>
        <v>0</v>
      </c>
      <c r="DJG54" s="106" t="s">
        <v>53</v>
      </c>
      <c r="DJH54" s="105">
        <v>9491.7000000000007</v>
      </c>
      <c r="DJI54" s="90">
        <f t="shared" ref="DJI54:DJI55" si="419">SUM(DJH54/12)</f>
        <v>790.97500000000002</v>
      </c>
      <c r="DJJ54" s="115">
        <v>0</v>
      </c>
      <c r="DJK54" s="115">
        <f t="shared" ref="DJK54:DJU55" si="420">DJJ54</f>
        <v>0</v>
      </c>
      <c r="DJL54" s="115">
        <f t="shared" si="420"/>
        <v>0</v>
      </c>
      <c r="DJM54" s="115">
        <f t="shared" si="420"/>
        <v>0</v>
      </c>
      <c r="DJN54" s="115">
        <f t="shared" si="420"/>
        <v>0</v>
      </c>
      <c r="DJO54" s="115">
        <f t="shared" si="420"/>
        <v>0</v>
      </c>
      <c r="DJP54" s="115">
        <f t="shared" si="420"/>
        <v>0</v>
      </c>
      <c r="DJQ54" s="115">
        <f t="shared" si="420"/>
        <v>0</v>
      </c>
      <c r="DJR54" s="115">
        <f t="shared" si="420"/>
        <v>0</v>
      </c>
      <c r="DJS54" s="115">
        <f t="shared" si="420"/>
        <v>0</v>
      </c>
      <c r="DJT54" s="115">
        <f t="shared" si="420"/>
        <v>0</v>
      </c>
      <c r="DJU54" s="115">
        <f t="shared" si="420"/>
        <v>0</v>
      </c>
      <c r="DJV54" s="95">
        <f t="shared" ref="DJV54:DJV55" si="421">SUM(DJJ54:DJU54)</f>
        <v>0</v>
      </c>
      <c r="DJW54" s="106" t="s">
        <v>53</v>
      </c>
      <c r="DJX54" s="105">
        <v>9491.7000000000007</v>
      </c>
      <c r="DJY54" s="90">
        <f t="shared" ref="DJY54:DJY55" si="422">SUM(DJX54/12)</f>
        <v>790.97500000000002</v>
      </c>
      <c r="DJZ54" s="115">
        <v>0</v>
      </c>
      <c r="DKA54" s="115">
        <f t="shared" ref="DKA54:DKK55" si="423">DJZ54</f>
        <v>0</v>
      </c>
      <c r="DKB54" s="115">
        <f t="shared" si="423"/>
        <v>0</v>
      </c>
      <c r="DKC54" s="115">
        <f t="shared" si="423"/>
        <v>0</v>
      </c>
      <c r="DKD54" s="115">
        <f t="shared" si="423"/>
        <v>0</v>
      </c>
      <c r="DKE54" s="115">
        <f t="shared" si="423"/>
        <v>0</v>
      </c>
      <c r="DKF54" s="115">
        <f t="shared" si="423"/>
        <v>0</v>
      </c>
      <c r="DKG54" s="115">
        <f t="shared" si="423"/>
        <v>0</v>
      </c>
      <c r="DKH54" s="115">
        <f t="shared" si="423"/>
        <v>0</v>
      </c>
      <c r="DKI54" s="115">
        <f t="shared" si="423"/>
        <v>0</v>
      </c>
      <c r="DKJ54" s="115">
        <f t="shared" si="423"/>
        <v>0</v>
      </c>
      <c r="DKK54" s="115">
        <f t="shared" si="423"/>
        <v>0</v>
      </c>
      <c r="DKL54" s="95">
        <f t="shared" ref="DKL54:DKL55" si="424">SUM(DJZ54:DKK54)</f>
        <v>0</v>
      </c>
      <c r="DKM54" s="106" t="s">
        <v>53</v>
      </c>
      <c r="DKN54" s="105">
        <v>9491.7000000000007</v>
      </c>
      <c r="DKO54" s="90">
        <f t="shared" ref="DKO54:DKO55" si="425">SUM(DKN54/12)</f>
        <v>790.97500000000002</v>
      </c>
      <c r="DKP54" s="115">
        <v>0</v>
      </c>
      <c r="DKQ54" s="115">
        <f t="shared" ref="DKQ54:DLA55" si="426">DKP54</f>
        <v>0</v>
      </c>
      <c r="DKR54" s="115">
        <f t="shared" si="426"/>
        <v>0</v>
      </c>
      <c r="DKS54" s="115">
        <f t="shared" si="426"/>
        <v>0</v>
      </c>
      <c r="DKT54" s="115">
        <f t="shared" si="426"/>
        <v>0</v>
      </c>
      <c r="DKU54" s="115">
        <f t="shared" si="426"/>
        <v>0</v>
      </c>
      <c r="DKV54" s="115">
        <f t="shared" si="426"/>
        <v>0</v>
      </c>
      <c r="DKW54" s="115">
        <f t="shared" si="426"/>
        <v>0</v>
      </c>
      <c r="DKX54" s="115">
        <f t="shared" si="426"/>
        <v>0</v>
      </c>
      <c r="DKY54" s="115">
        <f t="shared" si="426"/>
        <v>0</v>
      </c>
      <c r="DKZ54" s="115">
        <f t="shared" si="426"/>
        <v>0</v>
      </c>
      <c r="DLA54" s="115">
        <f t="shared" si="426"/>
        <v>0</v>
      </c>
      <c r="DLB54" s="95">
        <f t="shared" ref="DLB54:DLB55" si="427">SUM(DKP54:DLA54)</f>
        <v>0</v>
      </c>
      <c r="DLC54" s="106" t="s">
        <v>53</v>
      </c>
      <c r="DLD54" s="105">
        <v>9491.7000000000007</v>
      </c>
      <c r="DLE54" s="90">
        <f t="shared" ref="DLE54:DLE55" si="428">SUM(DLD54/12)</f>
        <v>790.97500000000002</v>
      </c>
      <c r="DLF54" s="115">
        <v>0</v>
      </c>
      <c r="DLG54" s="115">
        <f t="shared" ref="DLG54:DLQ55" si="429">DLF54</f>
        <v>0</v>
      </c>
      <c r="DLH54" s="115">
        <f t="shared" si="429"/>
        <v>0</v>
      </c>
      <c r="DLI54" s="115">
        <f t="shared" si="429"/>
        <v>0</v>
      </c>
      <c r="DLJ54" s="115">
        <f t="shared" si="429"/>
        <v>0</v>
      </c>
      <c r="DLK54" s="115">
        <f t="shared" si="429"/>
        <v>0</v>
      </c>
      <c r="DLL54" s="115">
        <f t="shared" si="429"/>
        <v>0</v>
      </c>
      <c r="DLM54" s="115">
        <f t="shared" si="429"/>
        <v>0</v>
      </c>
      <c r="DLN54" s="115">
        <f t="shared" si="429"/>
        <v>0</v>
      </c>
      <c r="DLO54" s="115">
        <f t="shared" si="429"/>
        <v>0</v>
      </c>
      <c r="DLP54" s="115">
        <f t="shared" si="429"/>
        <v>0</v>
      </c>
      <c r="DLQ54" s="115">
        <f t="shared" si="429"/>
        <v>0</v>
      </c>
      <c r="DLR54" s="95">
        <f t="shared" ref="DLR54:DLR55" si="430">SUM(DLF54:DLQ54)</f>
        <v>0</v>
      </c>
      <c r="DLS54" s="106" t="s">
        <v>53</v>
      </c>
      <c r="DLT54" s="105">
        <v>9491.7000000000007</v>
      </c>
      <c r="DLU54" s="90">
        <f t="shared" ref="DLU54:DLU55" si="431">SUM(DLT54/12)</f>
        <v>790.97500000000002</v>
      </c>
      <c r="DLV54" s="115">
        <v>0</v>
      </c>
      <c r="DLW54" s="115">
        <f t="shared" ref="DLW54:DMG55" si="432">DLV54</f>
        <v>0</v>
      </c>
      <c r="DLX54" s="115">
        <f t="shared" si="432"/>
        <v>0</v>
      </c>
      <c r="DLY54" s="115">
        <f t="shared" si="432"/>
        <v>0</v>
      </c>
      <c r="DLZ54" s="115">
        <f t="shared" si="432"/>
        <v>0</v>
      </c>
      <c r="DMA54" s="115">
        <f t="shared" si="432"/>
        <v>0</v>
      </c>
      <c r="DMB54" s="115">
        <f t="shared" si="432"/>
        <v>0</v>
      </c>
      <c r="DMC54" s="115">
        <f t="shared" si="432"/>
        <v>0</v>
      </c>
      <c r="DMD54" s="115">
        <f t="shared" si="432"/>
        <v>0</v>
      </c>
      <c r="DME54" s="115">
        <f t="shared" si="432"/>
        <v>0</v>
      </c>
      <c r="DMF54" s="115">
        <f t="shared" si="432"/>
        <v>0</v>
      </c>
      <c r="DMG54" s="115">
        <f t="shared" si="432"/>
        <v>0</v>
      </c>
      <c r="DMH54" s="95">
        <f t="shared" ref="DMH54:DMH55" si="433">SUM(DLV54:DMG54)</f>
        <v>0</v>
      </c>
      <c r="DMI54" s="106" t="s">
        <v>53</v>
      </c>
      <c r="DMJ54" s="105">
        <v>9491.7000000000007</v>
      </c>
      <c r="DMK54" s="90">
        <f t="shared" ref="DMK54:DMK55" si="434">SUM(DMJ54/12)</f>
        <v>790.97500000000002</v>
      </c>
      <c r="DML54" s="115">
        <v>0</v>
      </c>
      <c r="DMM54" s="115">
        <f t="shared" ref="DMM54:DMW55" si="435">DML54</f>
        <v>0</v>
      </c>
      <c r="DMN54" s="115">
        <f t="shared" si="435"/>
        <v>0</v>
      </c>
      <c r="DMO54" s="115">
        <f t="shared" si="435"/>
        <v>0</v>
      </c>
      <c r="DMP54" s="115">
        <f t="shared" si="435"/>
        <v>0</v>
      </c>
      <c r="DMQ54" s="115">
        <f t="shared" si="435"/>
        <v>0</v>
      </c>
      <c r="DMR54" s="115">
        <f t="shared" si="435"/>
        <v>0</v>
      </c>
      <c r="DMS54" s="115">
        <f t="shared" si="435"/>
        <v>0</v>
      </c>
      <c r="DMT54" s="115">
        <f t="shared" si="435"/>
        <v>0</v>
      </c>
      <c r="DMU54" s="115">
        <f t="shared" si="435"/>
        <v>0</v>
      </c>
      <c r="DMV54" s="115">
        <f t="shared" si="435"/>
        <v>0</v>
      </c>
      <c r="DMW54" s="115">
        <f t="shared" si="435"/>
        <v>0</v>
      </c>
      <c r="DMX54" s="95">
        <f t="shared" ref="DMX54:DMX55" si="436">SUM(DML54:DMW54)</f>
        <v>0</v>
      </c>
      <c r="DMY54" s="106" t="s">
        <v>53</v>
      </c>
      <c r="DMZ54" s="105">
        <v>9491.7000000000007</v>
      </c>
      <c r="DNA54" s="90">
        <f t="shared" ref="DNA54:DNA55" si="437">SUM(DMZ54/12)</f>
        <v>790.97500000000002</v>
      </c>
      <c r="DNB54" s="115">
        <v>0</v>
      </c>
      <c r="DNC54" s="115">
        <f t="shared" ref="DNC54:DNM55" si="438">DNB54</f>
        <v>0</v>
      </c>
      <c r="DND54" s="115">
        <f t="shared" si="438"/>
        <v>0</v>
      </c>
      <c r="DNE54" s="115">
        <f t="shared" si="438"/>
        <v>0</v>
      </c>
      <c r="DNF54" s="115">
        <f t="shared" si="438"/>
        <v>0</v>
      </c>
      <c r="DNG54" s="115">
        <f t="shared" si="438"/>
        <v>0</v>
      </c>
      <c r="DNH54" s="115">
        <f t="shared" si="438"/>
        <v>0</v>
      </c>
      <c r="DNI54" s="115">
        <f t="shared" si="438"/>
        <v>0</v>
      </c>
      <c r="DNJ54" s="115">
        <f t="shared" si="438"/>
        <v>0</v>
      </c>
      <c r="DNK54" s="115">
        <f t="shared" si="438"/>
        <v>0</v>
      </c>
      <c r="DNL54" s="115">
        <f t="shared" si="438"/>
        <v>0</v>
      </c>
      <c r="DNM54" s="115">
        <f t="shared" si="438"/>
        <v>0</v>
      </c>
      <c r="DNN54" s="95">
        <f t="shared" ref="DNN54:DNN55" si="439">SUM(DNB54:DNM54)</f>
        <v>0</v>
      </c>
      <c r="DNO54" s="106" t="s">
        <v>53</v>
      </c>
      <c r="DNP54" s="105">
        <v>9491.7000000000007</v>
      </c>
      <c r="DNQ54" s="90">
        <f t="shared" ref="DNQ54:DNQ55" si="440">SUM(DNP54/12)</f>
        <v>790.97500000000002</v>
      </c>
      <c r="DNR54" s="115">
        <v>0</v>
      </c>
      <c r="DNS54" s="115">
        <f t="shared" ref="DNS54:DOC55" si="441">DNR54</f>
        <v>0</v>
      </c>
      <c r="DNT54" s="115">
        <f t="shared" si="441"/>
        <v>0</v>
      </c>
      <c r="DNU54" s="115">
        <f t="shared" si="441"/>
        <v>0</v>
      </c>
      <c r="DNV54" s="115">
        <f t="shared" si="441"/>
        <v>0</v>
      </c>
      <c r="DNW54" s="115">
        <f t="shared" si="441"/>
        <v>0</v>
      </c>
      <c r="DNX54" s="115">
        <f t="shared" si="441"/>
        <v>0</v>
      </c>
      <c r="DNY54" s="115">
        <f t="shared" si="441"/>
        <v>0</v>
      </c>
      <c r="DNZ54" s="115">
        <f t="shared" si="441"/>
        <v>0</v>
      </c>
      <c r="DOA54" s="115">
        <f t="shared" si="441"/>
        <v>0</v>
      </c>
      <c r="DOB54" s="115">
        <f t="shared" si="441"/>
        <v>0</v>
      </c>
      <c r="DOC54" s="115">
        <f t="shared" si="441"/>
        <v>0</v>
      </c>
      <c r="DOD54" s="95">
        <f t="shared" ref="DOD54:DOD55" si="442">SUM(DNR54:DOC54)</f>
        <v>0</v>
      </c>
      <c r="DOE54" s="106" t="s">
        <v>53</v>
      </c>
      <c r="DOF54" s="105">
        <v>9491.7000000000007</v>
      </c>
      <c r="DOG54" s="90">
        <f t="shared" ref="DOG54:DOG55" si="443">SUM(DOF54/12)</f>
        <v>790.97500000000002</v>
      </c>
      <c r="DOH54" s="115">
        <v>0</v>
      </c>
      <c r="DOI54" s="115">
        <f t="shared" ref="DOI54:DOS55" si="444">DOH54</f>
        <v>0</v>
      </c>
      <c r="DOJ54" s="115">
        <f t="shared" si="444"/>
        <v>0</v>
      </c>
      <c r="DOK54" s="115">
        <f t="shared" si="444"/>
        <v>0</v>
      </c>
      <c r="DOL54" s="115">
        <f t="shared" si="444"/>
        <v>0</v>
      </c>
      <c r="DOM54" s="115">
        <f t="shared" si="444"/>
        <v>0</v>
      </c>
      <c r="DON54" s="115">
        <f t="shared" si="444"/>
        <v>0</v>
      </c>
      <c r="DOO54" s="115">
        <f t="shared" si="444"/>
        <v>0</v>
      </c>
      <c r="DOP54" s="115">
        <f t="shared" si="444"/>
        <v>0</v>
      </c>
      <c r="DOQ54" s="115">
        <f t="shared" si="444"/>
        <v>0</v>
      </c>
      <c r="DOR54" s="115">
        <f t="shared" si="444"/>
        <v>0</v>
      </c>
      <c r="DOS54" s="115">
        <f t="shared" si="444"/>
        <v>0</v>
      </c>
      <c r="DOT54" s="95">
        <f t="shared" ref="DOT54:DOT55" si="445">SUM(DOH54:DOS54)</f>
        <v>0</v>
      </c>
      <c r="DOU54" s="106" t="s">
        <v>53</v>
      </c>
      <c r="DOV54" s="105">
        <v>9491.7000000000007</v>
      </c>
      <c r="DOW54" s="90">
        <f t="shared" ref="DOW54:DOW55" si="446">SUM(DOV54/12)</f>
        <v>790.97500000000002</v>
      </c>
      <c r="DOX54" s="115">
        <v>0</v>
      </c>
      <c r="DOY54" s="115">
        <f t="shared" ref="DOY54:DPI55" si="447">DOX54</f>
        <v>0</v>
      </c>
      <c r="DOZ54" s="115">
        <f t="shared" si="447"/>
        <v>0</v>
      </c>
      <c r="DPA54" s="115">
        <f t="shared" si="447"/>
        <v>0</v>
      </c>
      <c r="DPB54" s="115">
        <f t="shared" si="447"/>
        <v>0</v>
      </c>
      <c r="DPC54" s="115">
        <f t="shared" si="447"/>
        <v>0</v>
      </c>
      <c r="DPD54" s="115">
        <f t="shared" si="447"/>
        <v>0</v>
      </c>
      <c r="DPE54" s="115">
        <f t="shared" si="447"/>
        <v>0</v>
      </c>
      <c r="DPF54" s="115">
        <f t="shared" si="447"/>
        <v>0</v>
      </c>
      <c r="DPG54" s="115">
        <f t="shared" si="447"/>
        <v>0</v>
      </c>
      <c r="DPH54" s="115">
        <f t="shared" si="447"/>
        <v>0</v>
      </c>
      <c r="DPI54" s="115">
        <f t="shared" si="447"/>
        <v>0</v>
      </c>
      <c r="DPJ54" s="95">
        <f t="shared" ref="DPJ54:DPJ55" si="448">SUM(DOX54:DPI54)</f>
        <v>0</v>
      </c>
      <c r="DPK54" s="106" t="s">
        <v>53</v>
      </c>
      <c r="DPL54" s="105">
        <v>9491.7000000000007</v>
      </c>
      <c r="DPM54" s="90">
        <f t="shared" ref="DPM54:DPM55" si="449">SUM(DPL54/12)</f>
        <v>790.97500000000002</v>
      </c>
      <c r="DPN54" s="115">
        <v>0</v>
      </c>
      <c r="DPO54" s="115">
        <f t="shared" ref="DPO54:DPY55" si="450">DPN54</f>
        <v>0</v>
      </c>
      <c r="DPP54" s="115">
        <f t="shared" si="450"/>
        <v>0</v>
      </c>
      <c r="DPQ54" s="115">
        <f t="shared" si="450"/>
        <v>0</v>
      </c>
      <c r="DPR54" s="115">
        <f t="shared" si="450"/>
        <v>0</v>
      </c>
      <c r="DPS54" s="115">
        <f t="shared" si="450"/>
        <v>0</v>
      </c>
      <c r="DPT54" s="115">
        <f t="shared" si="450"/>
        <v>0</v>
      </c>
      <c r="DPU54" s="115">
        <f t="shared" si="450"/>
        <v>0</v>
      </c>
      <c r="DPV54" s="115">
        <f t="shared" si="450"/>
        <v>0</v>
      </c>
      <c r="DPW54" s="115">
        <f t="shared" si="450"/>
        <v>0</v>
      </c>
      <c r="DPX54" s="115">
        <f t="shared" si="450"/>
        <v>0</v>
      </c>
      <c r="DPY54" s="115">
        <f t="shared" si="450"/>
        <v>0</v>
      </c>
      <c r="DPZ54" s="95">
        <f t="shared" ref="DPZ54:DPZ55" si="451">SUM(DPN54:DPY54)</f>
        <v>0</v>
      </c>
      <c r="DQA54" s="106" t="s">
        <v>53</v>
      </c>
      <c r="DQB54" s="105">
        <v>9491.7000000000007</v>
      </c>
      <c r="DQC54" s="90">
        <f t="shared" ref="DQC54:DQC55" si="452">SUM(DQB54/12)</f>
        <v>790.97500000000002</v>
      </c>
      <c r="DQD54" s="115">
        <v>0</v>
      </c>
      <c r="DQE54" s="115">
        <f t="shared" ref="DQE54:DQO55" si="453">DQD54</f>
        <v>0</v>
      </c>
      <c r="DQF54" s="115">
        <f t="shared" si="453"/>
        <v>0</v>
      </c>
      <c r="DQG54" s="115">
        <f t="shared" si="453"/>
        <v>0</v>
      </c>
      <c r="DQH54" s="115">
        <f t="shared" si="453"/>
        <v>0</v>
      </c>
      <c r="DQI54" s="115">
        <f t="shared" si="453"/>
        <v>0</v>
      </c>
      <c r="DQJ54" s="115">
        <f t="shared" si="453"/>
        <v>0</v>
      </c>
      <c r="DQK54" s="115">
        <f t="shared" si="453"/>
        <v>0</v>
      </c>
      <c r="DQL54" s="115">
        <f t="shared" si="453"/>
        <v>0</v>
      </c>
      <c r="DQM54" s="115">
        <f t="shared" si="453"/>
        <v>0</v>
      </c>
      <c r="DQN54" s="115">
        <f t="shared" si="453"/>
        <v>0</v>
      </c>
      <c r="DQO54" s="115">
        <f t="shared" si="453"/>
        <v>0</v>
      </c>
      <c r="DQP54" s="95">
        <f t="shared" ref="DQP54:DQP55" si="454">SUM(DQD54:DQO54)</f>
        <v>0</v>
      </c>
      <c r="DQQ54" s="106" t="s">
        <v>53</v>
      </c>
      <c r="DQR54" s="105">
        <v>9491.7000000000007</v>
      </c>
      <c r="DQS54" s="90">
        <f t="shared" ref="DQS54:DQS55" si="455">SUM(DQR54/12)</f>
        <v>790.97500000000002</v>
      </c>
      <c r="DQT54" s="115">
        <v>0</v>
      </c>
      <c r="DQU54" s="115">
        <f t="shared" ref="DQU54:DRE55" si="456">DQT54</f>
        <v>0</v>
      </c>
      <c r="DQV54" s="115">
        <f t="shared" si="456"/>
        <v>0</v>
      </c>
      <c r="DQW54" s="115">
        <f t="shared" si="456"/>
        <v>0</v>
      </c>
      <c r="DQX54" s="115">
        <f t="shared" si="456"/>
        <v>0</v>
      </c>
      <c r="DQY54" s="115">
        <f t="shared" si="456"/>
        <v>0</v>
      </c>
      <c r="DQZ54" s="115">
        <f t="shared" si="456"/>
        <v>0</v>
      </c>
      <c r="DRA54" s="115">
        <f t="shared" si="456"/>
        <v>0</v>
      </c>
      <c r="DRB54" s="115">
        <f t="shared" si="456"/>
        <v>0</v>
      </c>
      <c r="DRC54" s="115">
        <f t="shared" si="456"/>
        <v>0</v>
      </c>
      <c r="DRD54" s="115">
        <f t="shared" si="456"/>
        <v>0</v>
      </c>
      <c r="DRE54" s="115">
        <f t="shared" si="456"/>
        <v>0</v>
      </c>
      <c r="DRF54" s="95">
        <f t="shared" ref="DRF54:DRF55" si="457">SUM(DQT54:DRE54)</f>
        <v>0</v>
      </c>
      <c r="DRG54" s="106" t="s">
        <v>53</v>
      </c>
      <c r="DRH54" s="105">
        <v>9491.7000000000007</v>
      </c>
      <c r="DRI54" s="90">
        <f t="shared" ref="DRI54:DRI55" si="458">SUM(DRH54/12)</f>
        <v>790.97500000000002</v>
      </c>
      <c r="DRJ54" s="115">
        <v>0</v>
      </c>
      <c r="DRK54" s="115">
        <f t="shared" ref="DRK54:DRU55" si="459">DRJ54</f>
        <v>0</v>
      </c>
      <c r="DRL54" s="115">
        <f t="shared" si="459"/>
        <v>0</v>
      </c>
      <c r="DRM54" s="115">
        <f t="shared" si="459"/>
        <v>0</v>
      </c>
      <c r="DRN54" s="115">
        <f t="shared" si="459"/>
        <v>0</v>
      </c>
      <c r="DRO54" s="115">
        <f t="shared" si="459"/>
        <v>0</v>
      </c>
      <c r="DRP54" s="115">
        <f t="shared" si="459"/>
        <v>0</v>
      </c>
      <c r="DRQ54" s="115">
        <f t="shared" si="459"/>
        <v>0</v>
      </c>
      <c r="DRR54" s="115">
        <f t="shared" si="459"/>
        <v>0</v>
      </c>
      <c r="DRS54" s="115">
        <f t="shared" si="459"/>
        <v>0</v>
      </c>
      <c r="DRT54" s="115">
        <f t="shared" si="459"/>
        <v>0</v>
      </c>
      <c r="DRU54" s="115">
        <f t="shared" si="459"/>
        <v>0</v>
      </c>
      <c r="DRV54" s="95">
        <f t="shared" ref="DRV54:DRV55" si="460">SUM(DRJ54:DRU54)</f>
        <v>0</v>
      </c>
      <c r="DRW54" s="106" t="s">
        <v>53</v>
      </c>
      <c r="DRX54" s="105">
        <v>9491.7000000000007</v>
      </c>
      <c r="DRY54" s="90">
        <f t="shared" ref="DRY54:DRY55" si="461">SUM(DRX54/12)</f>
        <v>790.97500000000002</v>
      </c>
      <c r="DRZ54" s="115">
        <v>0</v>
      </c>
      <c r="DSA54" s="115">
        <f t="shared" ref="DSA54:DSK55" si="462">DRZ54</f>
        <v>0</v>
      </c>
      <c r="DSB54" s="115">
        <f t="shared" si="462"/>
        <v>0</v>
      </c>
      <c r="DSC54" s="115">
        <f t="shared" si="462"/>
        <v>0</v>
      </c>
      <c r="DSD54" s="115">
        <f t="shared" si="462"/>
        <v>0</v>
      </c>
      <c r="DSE54" s="115">
        <f t="shared" si="462"/>
        <v>0</v>
      </c>
      <c r="DSF54" s="115">
        <f t="shared" si="462"/>
        <v>0</v>
      </c>
      <c r="DSG54" s="115">
        <f t="shared" si="462"/>
        <v>0</v>
      </c>
      <c r="DSH54" s="115">
        <f t="shared" si="462"/>
        <v>0</v>
      </c>
      <c r="DSI54" s="115">
        <f t="shared" si="462"/>
        <v>0</v>
      </c>
      <c r="DSJ54" s="115">
        <f t="shared" si="462"/>
        <v>0</v>
      </c>
      <c r="DSK54" s="115">
        <f t="shared" si="462"/>
        <v>0</v>
      </c>
      <c r="DSL54" s="95">
        <f t="shared" ref="DSL54:DSL55" si="463">SUM(DRZ54:DSK54)</f>
        <v>0</v>
      </c>
      <c r="DSM54" s="106" t="s">
        <v>53</v>
      </c>
      <c r="DSN54" s="105">
        <v>9491.7000000000007</v>
      </c>
      <c r="DSO54" s="90">
        <f t="shared" ref="DSO54:DSO55" si="464">SUM(DSN54/12)</f>
        <v>790.97500000000002</v>
      </c>
      <c r="DSP54" s="115">
        <v>0</v>
      </c>
      <c r="DSQ54" s="115">
        <f t="shared" ref="DSQ54:DTA55" si="465">DSP54</f>
        <v>0</v>
      </c>
      <c r="DSR54" s="115">
        <f t="shared" si="465"/>
        <v>0</v>
      </c>
      <c r="DSS54" s="115">
        <f t="shared" si="465"/>
        <v>0</v>
      </c>
      <c r="DST54" s="115">
        <f t="shared" si="465"/>
        <v>0</v>
      </c>
      <c r="DSU54" s="115">
        <f t="shared" si="465"/>
        <v>0</v>
      </c>
      <c r="DSV54" s="115">
        <f t="shared" si="465"/>
        <v>0</v>
      </c>
      <c r="DSW54" s="115">
        <f t="shared" si="465"/>
        <v>0</v>
      </c>
      <c r="DSX54" s="115">
        <f t="shared" si="465"/>
        <v>0</v>
      </c>
      <c r="DSY54" s="115">
        <f t="shared" si="465"/>
        <v>0</v>
      </c>
      <c r="DSZ54" s="115">
        <f t="shared" si="465"/>
        <v>0</v>
      </c>
      <c r="DTA54" s="115">
        <f t="shared" si="465"/>
        <v>0</v>
      </c>
      <c r="DTB54" s="95">
        <f t="shared" ref="DTB54:DTB55" si="466">SUM(DSP54:DTA54)</f>
        <v>0</v>
      </c>
      <c r="DTC54" s="106" t="s">
        <v>53</v>
      </c>
      <c r="DTD54" s="105">
        <v>9491.7000000000007</v>
      </c>
      <c r="DTE54" s="90">
        <f t="shared" ref="DTE54:DTE55" si="467">SUM(DTD54/12)</f>
        <v>790.97500000000002</v>
      </c>
      <c r="DTF54" s="115">
        <v>0</v>
      </c>
      <c r="DTG54" s="115">
        <f t="shared" ref="DTG54:DTQ55" si="468">DTF54</f>
        <v>0</v>
      </c>
      <c r="DTH54" s="115">
        <f t="shared" si="468"/>
        <v>0</v>
      </c>
      <c r="DTI54" s="115">
        <f t="shared" si="468"/>
        <v>0</v>
      </c>
      <c r="DTJ54" s="115">
        <f t="shared" si="468"/>
        <v>0</v>
      </c>
      <c r="DTK54" s="115">
        <f t="shared" si="468"/>
        <v>0</v>
      </c>
      <c r="DTL54" s="115">
        <f t="shared" si="468"/>
        <v>0</v>
      </c>
      <c r="DTM54" s="115">
        <f t="shared" si="468"/>
        <v>0</v>
      </c>
      <c r="DTN54" s="115">
        <f t="shared" si="468"/>
        <v>0</v>
      </c>
      <c r="DTO54" s="115">
        <f t="shared" si="468"/>
        <v>0</v>
      </c>
      <c r="DTP54" s="115">
        <f t="shared" si="468"/>
        <v>0</v>
      </c>
      <c r="DTQ54" s="115">
        <f t="shared" si="468"/>
        <v>0</v>
      </c>
      <c r="DTR54" s="95">
        <f t="shared" ref="DTR54:DTR55" si="469">SUM(DTF54:DTQ54)</f>
        <v>0</v>
      </c>
      <c r="DTS54" s="106" t="s">
        <v>53</v>
      </c>
      <c r="DTT54" s="105">
        <v>9491.7000000000007</v>
      </c>
      <c r="DTU54" s="90">
        <f t="shared" ref="DTU54:DTU55" si="470">SUM(DTT54/12)</f>
        <v>790.97500000000002</v>
      </c>
      <c r="DTV54" s="115">
        <v>0</v>
      </c>
      <c r="DTW54" s="115">
        <f t="shared" ref="DTW54:DUG55" si="471">DTV54</f>
        <v>0</v>
      </c>
      <c r="DTX54" s="115">
        <f t="shared" si="471"/>
        <v>0</v>
      </c>
      <c r="DTY54" s="115">
        <f t="shared" si="471"/>
        <v>0</v>
      </c>
      <c r="DTZ54" s="115">
        <f t="shared" si="471"/>
        <v>0</v>
      </c>
      <c r="DUA54" s="115">
        <f t="shared" si="471"/>
        <v>0</v>
      </c>
      <c r="DUB54" s="115">
        <f t="shared" si="471"/>
        <v>0</v>
      </c>
      <c r="DUC54" s="115">
        <f t="shared" si="471"/>
        <v>0</v>
      </c>
      <c r="DUD54" s="115">
        <f t="shared" si="471"/>
        <v>0</v>
      </c>
      <c r="DUE54" s="115">
        <f t="shared" si="471"/>
        <v>0</v>
      </c>
      <c r="DUF54" s="115">
        <f t="shared" si="471"/>
        <v>0</v>
      </c>
      <c r="DUG54" s="115">
        <f t="shared" si="471"/>
        <v>0</v>
      </c>
      <c r="DUH54" s="95">
        <f t="shared" ref="DUH54:DUH55" si="472">SUM(DTV54:DUG54)</f>
        <v>0</v>
      </c>
      <c r="DUI54" s="106" t="s">
        <v>53</v>
      </c>
      <c r="DUJ54" s="105">
        <v>9491.7000000000007</v>
      </c>
      <c r="DUK54" s="90">
        <f t="shared" ref="DUK54:DUK55" si="473">SUM(DUJ54/12)</f>
        <v>790.97500000000002</v>
      </c>
      <c r="DUL54" s="115">
        <v>0</v>
      </c>
      <c r="DUM54" s="115">
        <f t="shared" ref="DUM54:DUW55" si="474">DUL54</f>
        <v>0</v>
      </c>
      <c r="DUN54" s="115">
        <f t="shared" si="474"/>
        <v>0</v>
      </c>
      <c r="DUO54" s="115">
        <f t="shared" si="474"/>
        <v>0</v>
      </c>
      <c r="DUP54" s="115">
        <f t="shared" si="474"/>
        <v>0</v>
      </c>
      <c r="DUQ54" s="115">
        <f t="shared" si="474"/>
        <v>0</v>
      </c>
      <c r="DUR54" s="115">
        <f t="shared" si="474"/>
        <v>0</v>
      </c>
      <c r="DUS54" s="115">
        <f t="shared" si="474"/>
        <v>0</v>
      </c>
      <c r="DUT54" s="115">
        <f t="shared" si="474"/>
        <v>0</v>
      </c>
      <c r="DUU54" s="115">
        <f t="shared" si="474"/>
        <v>0</v>
      </c>
      <c r="DUV54" s="115">
        <f t="shared" si="474"/>
        <v>0</v>
      </c>
      <c r="DUW54" s="115">
        <f t="shared" si="474"/>
        <v>0</v>
      </c>
      <c r="DUX54" s="95">
        <f t="shared" ref="DUX54:DUX55" si="475">SUM(DUL54:DUW54)</f>
        <v>0</v>
      </c>
      <c r="DUY54" s="106" t="s">
        <v>53</v>
      </c>
      <c r="DUZ54" s="105">
        <v>9491.7000000000007</v>
      </c>
      <c r="DVA54" s="90">
        <f t="shared" ref="DVA54:DVA55" si="476">SUM(DUZ54/12)</f>
        <v>790.97500000000002</v>
      </c>
      <c r="DVB54" s="115">
        <v>0</v>
      </c>
      <c r="DVC54" s="115">
        <f t="shared" ref="DVC54:DVM55" si="477">DVB54</f>
        <v>0</v>
      </c>
      <c r="DVD54" s="115">
        <f t="shared" si="477"/>
        <v>0</v>
      </c>
      <c r="DVE54" s="115">
        <f t="shared" si="477"/>
        <v>0</v>
      </c>
      <c r="DVF54" s="115">
        <f t="shared" si="477"/>
        <v>0</v>
      </c>
      <c r="DVG54" s="115">
        <f t="shared" si="477"/>
        <v>0</v>
      </c>
      <c r="DVH54" s="115">
        <f t="shared" si="477"/>
        <v>0</v>
      </c>
      <c r="DVI54" s="115">
        <f t="shared" si="477"/>
        <v>0</v>
      </c>
      <c r="DVJ54" s="115">
        <f t="shared" si="477"/>
        <v>0</v>
      </c>
      <c r="DVK54" s="115">
        <f t="shared" si="477"/>
        <v>0</v>
      </c>
      <c r="DVL54" s="115">
        <f t="shared" si="477"/>
        <v>0</v>
      </c>
      <c r="DVM54" s="115">
        <f t="shared" si="477"/>
        <v>0</v>
      </c>
      <c r="DVN54" s="95">
        <f t="shared" ref="DVN54:DVN55" si="478">SUM(DVB54:DVM54)</f>
        <v>0</v>
      </c>
      <c r="DVO54" s="106" t="s">
        <v>53</v>
      </c>
      <c r="DVP54" s="105">
        <v>9491.7000000000007</v>
      </c>
      <c r="DVQ54" s="90">
        <f t="shared" ref="DVQ54:DVQ55" si="479">SUM(DVP54/12)</f>
        <v>790.97500000000002</v>
      </c>
      <c r="DVR54" s="115">
        <v>0</v>
      </c>
      <c r="DVS54" s="115">
        <f t="shared" ref="DVS54:DWC55" si="480">DVR54</f>
        <v>0</v>
      </c>
      <c r="DVT54" s="115">
        <f t="shared" si="480"/>
        <v>0</v>
      </c>
      <c r="DVU54" s="115">
        <f t="shared" si="480"/>
        <v>0</v>
      </c>
      <c r="DVV54" s="115">
        <f t="shared" si="480"/>
        <v>0</v>
      </c>
      <c r="DVW54" s="115">
        <f t="shared" si="480"/>
        <v>0</v>
      </c>
      <c r="DVX54" s="115">
        <f t="shared" si="480"/>
        <v>0</v>
      </c>
      <c r="DVY54" s="115">
        <f t="shared" si="480"/>
        <v>0</v>
      </c>
      <c r="DVZ54" s="115">
        <f t="shared" si="480"/>
        <v>0</v>
      </c>
      <c r="DWA54" s="115">
        <f t="shared" si="480"/>
        <v>0</v>
      </c>
      <c r="DWB54" s="115">
        <f t="shared" si="480"/>
        <v>0</v>
      </c>
      <c r="DWC54" s="115">
        <f t="shared" si="480"/>
        <v>0</v>
      </c>
      <c r="DWD54" s="95">
        <f t="shared" ref="DWD54:DWD55" si="481">SUM(DVR54:DWC54)</f>
        <v>0</v>
      </c>
      <c r="DWE54" s="106" t="s">
        <v>53</v>
      </c>
      <c r="DWF54" s="105">
        <v>9491.7000000000007</v>
      </c>
      <c r="DWG54" s="90">
        <f t="shared" ref="DWG54:DWG55" si="482">SUM(DWF54/12)</f>
        <v>790.97500000000002</v>
      </c>
      <c r="DWH54" s="115">
        <v>0</v>
      </c>
      <c r="DWI54" s="115">
        <f t="shared" ref="DWI54:DWS55" si="483">DWH54</f>
        <v>0</v>
      </c>
      <c r="DWJ54" s="115">
        <f t="shared" si="483"/>
        <v>0</v>
      </c>
      <c r="DWK54" s="115">
        <f t="shared" si="483"/>
        <v>0</v>
      </c>
      <c r="DWL54" s="115">
        <f t="shared" si="483"/>
        <v>0</v>
      </c>
      <c r="DWM54" s="115">
        <f t="shared" si="483"/>
        <v>0</v>
      </c>
      <c r="DWN54" s="115">
        <f t="shared" si="483"/>
        <v>0</v>
      </c>
      <c r="DWO54" s="115">
        <f t="shared" si="483"/>
        <v>0</v>
      </c>
      <c r="DWP54" s="115">
        <f t="shared" si="483"/>
        <v>0</v>
      </c>
      <c r="DWQ54" s="115">
        <f t="shared" si="483"/>
        <v>0</v>
      </c>
      <c r="DWR54" s="115">
        <f t="shared" si="483"/>
        <v>0</v>
      </c>
      <c r="DWS54" s="115">
        <f t="shared" si="483"/>
        <v>0</v>
      </c>
      <c r="DWT54" s="95">
        <f t="shared" ref="DWT54:DWT55" si="484">SUM(DWH54:DWS54)</f>
        <v>0</v>
      </c>
      <c r="DWU54" s="106" t="s">
        <v>53</v>
      </c>
      <c r="DWV54" s="105">
        <v>9491.7000000000007</v>
      </c>
      <c r="DWW54" s="90">
        <f t="shared" ref="DWW54:DWW55" si="485">SUM(DWV54/12)</f>
        <v>790.97500000000002</v>
      </c>
      <c r="DWX54" s="115">
        <v>0</v>
      </c>
      <c r="DWY54" s="115">
        <f t="shared" ref="DWY54:DXI55" si="486">DWX54</f>
        <v>0</v>
      </c>
      <c r="DWZ54" s="115">
        <f t="shared" si="486"/>
        <v>0</v>
      </c>
      <c r="DXA54" s="115">
        <f t="shared" si="486"/>
        <v>0</v>
      </c>
      <c r="DXB54" s="115">
        <f t="shared" si="486"/>
        <v>0</v>
      </c>
      <c r="DXC54" s="115">
        <f t="shared" si="486"/>
        <v>0</v>
      </c>
      <c r="DXD54" s="115">
        <f t="shared" si="486"/>
        <v>0</v>
      </c>
      <c r="DXE54" s="115">
        <f t="shared" si="486"/>
        <v>0</v>
      </c>
      <c r="DXF54" s="115">
        <f t="shared" si="486"/>
        <v>0</v>
      </c>
      <c r="DXG54" s="115">
        <f t="shared" si="486"/>
        <v>0</v>
      </c>
      <c r="DXH54" s="115">
        <f t="shared" si="486"/>
        <v>0</v>
      </c>
      <c r="DXI54" s="115">
        <f t="shared" si="486"/>
        <v>0</v>
      </c>
      <c r="DXJ54" s="95">
        <f t="shared" ref="DXJ54:DXJ55" si="487">SUM(DWX54:DXI54)</f>
        <v>0</v>
      </c>
      <c r="DXK54" s="106" t="s">
        <v>53</v>
      </c>
      <c r="DXL54" s="105">
        <v>9491.7000000000007</v>
      </c>
      <c r="DXM54" s="90">
        <f t="shared" ref="DXM54:DXM55" si="488">SUM(DXL54/12)</f>
        <v>790.97500000000002</v>
      </c>
      <c r="DXN54" s="115">
        <v>0</v>
      </c>
      <c r="DXO54" s="115">
        <f t="shared" ref="DXO54:DXY55" si="489">DXN54</f>
        <v>0</v>
      </c>
      <c r="DXP54" s="115">
        <f t="shared" si="489"/>
        <v>0</v>
      </c>
      <c r="DXQ54" s="115">
        <f t="shared" si="489"/>
        <v>0</v>
      </c>
      <c r="DXR54" s="115">
        <f t="shared" si="489"/>
        <v>0</v>
      </c>
      <c r="DXS54" s="115">
        <f t="shared" si="489"/>
        <v>0</v>
      </c>
      <c r="DXT54" s="115">
        <f t="shared" si="489"/>
        <v>0</v>
      </c>
      <c r="DXU54" s="115">
        <f t="shared" si="489"/>
        <v>0</v>
      </c>
      <c r="DXV54" s="115">
        <f t="shared" si="489"/>
        <v>0</v>
      </c>
      <c r="DXW54" s="115">
        <f t="shared" si="489"/>
        <v>0</v>
      </c>
      <c r="DXX54" s="115">
        <f t="shared" si="489"/>
        <v>0</v>
      </c>
      <c r="DXY54" s="115">
        <f t="shared" si="489"/>
        <v>0</v>
      </c>
      <c r="DXZ54" s="95">
        <f t="shared" ref="DXZ54:DXZ55" si="490">SUM(DXN54:DXY54)</f>
        <v>0</v>
      </c>
      <c r="DYA54" s="106" t="s">
        <v>53</v>
      </c>
      <c r="DYB54" s="105">
        <v>9491.7000000000007</v>
      </c>
      <c r="DYC54" s="90">
        <f t="shared" ref="DYC54:DYC55" si="491">SUM(DYB54/12)</f>
        <v>790.97500000000002</v>
      </c>
      <c r="DYD54" s="115">
        <v>0</v>
      </c>
      <c r="DYE54" s="115">
        <f t="shared" ref="DYE54:DYO55" si="492">DYD54</f>
        <v>0</v>
      </c>
      <c r="DYF54" s="115">
        <f t="shared" si="492"/>
        <v>0</v>
      </c>
      <c r="DYG54" s="115">
        <f t="shared" si="492"/>
        <v>0</v>
      </c>
      <c r="DYH54" s="115">
        <f t="shared" si="492"/>
        <v>0</v>
      </c>
      <c r="DYI54" s="115">
        <f t="shared" si="492"/>
        <v>0</v>
      </c>
      <c r="DYJ54" s="115">
        <f t="shared" si="492"/>
        <v>0</v>
      </c>
      <c r="DYK54" s="115">
        <f t="shared" si="492"/>
        <v>0</v>
      </c>
      <c r="DYL54" s="115">
        <f t="shared" si="492"/>
        <v>0</v>
      </c>
      <c r="DYM54" s="115">
        <f t="shared" si="492"/>
        <v>0</v>
      </c>
      <c r="DYN54" s="115">
        <f t="shared" si="492"/>
        <v>0</v>
      </c>
      <c r="DYO54" s="115">
        <f t="shared" si="492"/>
        <v>0</v>
      </c>
      <c r="DYP54" s="95">
        <f t="shared" ref="DYP54:DYP55" si="493">SUM(DYD54:DYO54)</f>
        <v>0</v>
      </c>
      <c r="DYQ54" s="106" t="s">
        <v>53</v>
      </c>
      <c r="DYR54" s="105">
        <v>9491.7000000000007</v>
      </c>
      <c r="DYS54" s="90">
        <f t="shared" ref="DYS54:DYS55" si="494">SUM(DYR54/12)</f>
        <v>790.97500000000002</v>
      </c>
      <c r="DYT54" s="115">
        <v>0</v>
      </c>
      <c r="DYU54" s="115">
        <f t="shared" ref="DYU54:DZE55" si="495">DYT54</f>
        <v>0</v>
      </c>
      <c r="DYV54" s="115">
        <f t="shared" si="495"/>
        <v>0</v>
      </c>
      <c r="DYW54" s="115">
        <f t="shared" si="495"/>
        <v>0</v>
      </c>
      <c r="DYX54" s="115">
        <f t="shared" si="495"/>
        <v>0</v>
      </c>
      <c r="DYY54" s="115">
        <f t="shared" si="495"/>
        <v>0</v>
      </c>
      <c r="DYZ54" s="115">
        <f t="shared" si="495"/>
        <v>0</v>
      </c>
      <c r="DZA54" s="115">
        <f t="shared" si="495"/>
        <v>0</v>
      </c>
      <c r="DZB54" s="115">
        <f t="shared" si="495"/>
        <v>0</v>
      </c>
      <c r="DZC54" s="115">
        <f t="shared" si="495"/>
        <v>0</v>
      </c>
      <c r="DZD54" s="115">
        <f t="shared" si="495"/>
        <v>0</v>
      </c>
      <c r="DZE54" s="115">
        <f t="shared" si="495"/>
        <v>0</v>
      </c>
      <c r="DZF54" s="95">
        <f t="shared" ref="DZF54:DZF55" si="496">SUM(DYT54:DZE54)</f>
        <v>0</v>
      </c>
      <c r="DZG54" s="106" t="s">
        <v>53</v>
      </c>
      <c r="DZH54" s="105">
        <v>9491.7000000000007</v>
      </c>
      <c r="DZI54" s="90">
        <f t="shared" ref="DZI54:DZI55" si="497">SUM(DZH54/12)</f>
        <v>790.97500000000002</v>
      </c>
      <c r="DZJ54" s="115">
        <v>0</v>
      </c>
      <c r="DZK54" s="115">
        <f t="shared" ref="DZK54:DZU55" si="498">DZJ54</f>
        <v>0</v>
      </c>
      <c r="DZL54" s="115">
        <f t="shared" si="498"/>
        <v>0</v>
      </c>
      <c r="DZM54" s="115">
        <f t="shared" si="498"/>
        <v>0</v>
      </c>
      <c r="DZN54" s="115">
        <f t="shared" si="498"/>
        <v>0</v>
      </c>
      <c r="DZO54" s="115">
        <f t="shared" si="498"/>
        <v>0</v>
      </c>
      <c r="DZP54" s="115">
        <f t="shared" si="498"/>
        <v>0</v>
      </c>
      <c r="DZQ54" s="115">
        <f t="shared" si="498"/>
        <v>0</v>
      </c>
      <c r="DZR54" s="115">
        <f t="shared" si="498"/>
        <v>0</v>
      </c>
      <c r="DZS54" s="115">
        <f t="shared" si="498"/>
        <v>0</v>
      </c>
      <c r="DZT54" s="115">
        <f t="shared" si="498"/>
        <v>0</v>
      </c>
      <c r="DZU54" s="115">
        <f t="shared" si="498"/>
        <v>0</v>
      </c>
      <c r="DZV54" s="95">
        <f t="shared" ref="DZV54:DZV55" si="499">SUM(DZJ54:DZU54)</f>
        <v>0</v>
      </c>
      <c r="DZW54" s="106" t="s">
        <v>53</v>
      </c>
      <c r="DZX54" s="105">
        <v>9491.7000000000007</v>
      </c>
      <c r="DZY54" s="90">
        <f t="shared" ref="DZY54:DZY55" si="500">SUM(DZX54/12)</f>
        <v>790.97500000000002</v>
      </c>
      <c r="DZZ54" s="115">
        <v>0</v>
      </c>
      <c r="EAA54" s="115">
        <f t="shared" ref="EAA54:EAK55" si="501">DZZ54</f>
        <v>0</v>
      </c>
      <c r="EAB54" s="115">
        <f t="shared" si="501"/>
        <v>0</v>
      </c>
      <c r="EAC54" s="115">
        <f t="shared" si="501"/>
        <v>0</v>
      </c>
      <c r="EAD54" s="115">
        <f t="shared" si="501"/>
        <v>0</v>
      </c>
      <c r="EAE54" s="115">
        <f t="shared" si="501"/>
        <v>0</v>
      </c>
      <c r="EAF54" s="115">
        <f t="shared" si="501"/>
        <v>0</v>
      </c>
      <c r="EAG54" s="115">
        <f t="shared" si="501"/>
        <v>0</v>
      </c>
      <c r="EAH54" s="115">
        <f t="shared" si="501"/>
        <v>0</v>
      </c>
      <c r="EAI54" s="115">
        <f t="shared" si="501"/>
        <v>0</v>
      </c>
      <c r="EAJ54" s="115">
        <f t="shared" si="501"/>
        <v>0</v>
      </c>
      <c r="EAK54" s="115">
        <f t="shared" si="501"/>
        <v>0</v>
      </c>
      <c r="EAL54" s="95">
        <f t="shared" ref="EAL54:EAL55" si="502">SUM(DZZ54:EAK54)</f>
        <v>0</v>
      </c>
      <c r="EAM54" s="106" t="s">
        <v>53</v>
      </c>
      <c r="EAN54" s="105">
        <v>9491.7000000000007</v>
      </c>
      <c r="EAO54" s="90">
        <f t="shared" ref="EAO54:EAO55" si="503">SUM(EAN54/12)</f>
        <v>790.97500000000002</v>
      </c>
      <c r="EAP54" s="115">
        <v>0</v>
      </c>
      <c r="EAQ54" s="115">
        <f t="shared" ref="EAQ54:EBA55" si="504">EAP54</f>
        <v>0</v>
      </c>
      <c r="EAR54" s="115">
        <f t="shared" si="504"/>
        <v>0</v>
      </c>
      <c r="EAS54" s="115">
        <f t="shared" si="504"/>
        <v>0</v>
      </c>
      <c r="EAT54" s="115">
        <f t="shared" si="504"/>
        <v>0</v>
      </c>
      <c r="EAU54" s="115">
        <f t="shared" si="504"/>
        <v>0</v>
      </c>
      <c r="EAV54" s="115">
        <f t="shared" si="504"/>
        <v>0</v>
      </c>
      <c r="EAW54" s="115">
        <f t="shared" si="504"/>
        <v>0</v>
      </c>
      <c r="EAX54" s="115">
        <f t="shared" si="504"/>
        <v>0</v>
      </c>
      <c r="EAY54" s="115">
        <f t="shared" si="504"/>
        <v>0</v>
      </c>
      <c r="EAZ54" s="115">
        <f t="shared" si="504"/>
        <v>0</v>
      </c>
      <c r="EBA54" s="115">
        <f t="shared" si="504"/>
        <v>0</v>
      </c>
      <c r="EBB54" s="95">
        <f t="shared" ref="EBB54:EBB55" si="505">SUM(EAP54:EBA54)</f>
        <v>0</v>
      </c>
      <c r="EBC54" s="106" t="s">
        <v>53</v>
      </c>
      <c r="EBD54" s="105">
        <v>9491.7000000000007</v>
      </c>
      <c r="EBE54" s="90">
        <f t="shared" ref="EBE54:EBE55" si="506">SUM(EBD54/12)</f>
        <v>790.97500000000002</v>
      </c>
      <c r="EBF54" s="115">
        <v>0</v>
      </c>
      <c r="EBG54" s="115">
        <f t="shared" ref="EBG54:EBQ55" si="507">EBF54</f>
        <v>0</v>
      </c>
      <c r="EBH54" s="115">
        <f t="shared" si="507"/>
        <v>0</v>
      </c>
      <c r="EBI54" s="115">
        <f t="shared" si="507"/>
        <v>0</v>
      </c>
      <c r="EBJ54" s="115">
        <f t="shared" si="507"/>
        <v>0</v>
      </c>
      <c r="EBK54" s="115">
        <f t="shared" si="507"/>
        <v>0</v>
      </c>
      <c r="EBL54" s="115">
        <f t="shared" si="507"/>
        <v>0</v>
      </c>
      <c r="EBM54" s="115">
        <f t="shared" si="507"/>
        <v>0</v>
      </c>
      <c r="EBN54" s="115">
        <f t="shared" si="507"/>
        <v>0</v>
      </c>
      <c r="EBO54" s="115">
        <f t="shared" si="507"/>
        <v>0</v>
      </c>
      <c r="EBP54" s="115">
        <f t="shared" si="507"/>
        <v>0</v>
      </c>
      <c r="EBQ54" s="115">
        <f t="shared" si="507"/>
        <v>0</v>
      </c>
      <c r="EBR54" s="95">
        <f t="shared" ref="EBR54:EBR55" si="508">SUM(EBF54:EBQ54)</f>
        <v>0</v>
      </c>
      <c r="EBS54" s="106" t="s">
        <v>53</v>
      </c>
      <c r="EBT54" s="105">
        <v>9491.7000000000007</v>
      </c>
      <c r="EBU54" s="90">
        <f t="shared" ref="EBU54:EBU55" si="509">SUM(EBT54/12)</f>
        <v>790.97500000000002</v>
      </c>
      <c r="EBV54" s="115">
        <v>0</v>
      </c>
      <c r="EBW54" s="115">
        <f t="shared" ref="EBW54:ECG55" si="510">EBV54</f>
        <v>0</v>
      </c>
      <c r="EBX54" s="115">
        <f t="shared" si="510"/>
        <v>0</v>
      </c>
      <c r="EBY54" s="115">
        <f t="shared" si="510"/>
        <v>0</v>
      </c>
      <c r="EBZ54" s="115">
        <f t="shared" si="510"/>
        <v>0</v>
      </c>
      <c r="ECA54" s="115">
        <f t="shared" si="510"/>
        <v>0</v>
      </c>
      <c r="ECB54" s="115">
        <f t="shared" si="510"/>
        <v>0</v>
      </c>
      <c r="ECC54" s="115">
        <f t="shared" si="510"/>
        <v>0</v>
      </c>
      <c r="ECD54" s="115">
        <f t="shared" si="510"/>
        <v>0</v>
      </c>
      <c r="ECE54" s="115">
        <f t="shared" si="510"/>
        <v>0</v>
      </c>
      <c r="ECF54" s="115">
        <f t="shared" si="510"/>
        <v>0</v>
      </c>
      <c r="ECG54" s="115">
        <f t="shared" si="510"/>
        <v>0</v>
      </c>
      <c r="ECH54" s="95">
        <f t="shared" ref="ECH54:ECH55" si="511">SUM(EBV54:ECG54)</f>
        <v>0</v>
      </c>
      <c r="ECI54" s="106" t="s">
        <v>53</v>
      </c>
      <c r="ECJ54" s="105">
        <v>9491.7000000000007</v>
      </c>
      <c r="ECK54" s="90">
        <f t="shared" ref="ECK54:ECK55" si="512">SUM(ECJ54/12)</f>
        <v>790.97500000000002</v>
      </c>
      <c r="ECL54" s="115">
        <v>0</v>
      </c>
      <c r="ECM54" s="115">
        <f t="shared" ref="ECM54:ECW55" si="513">ECL54</f>
        <v>0</v>
      </c>
      <c r="ECN54" s="115">
        <f t="shared" si="513"/>
        <v>0</v>
      </c>
      <c r="ECO54" s="115">
        <f t="shared" si="513"/>
        <v>0</v>
      </c>
      <c r="ECP54" s="115">
        <f t="shared" si="513"/>
        <v>0</v>
      </c>
      <c r="ECQ54" s="115">
        <f t="shared" si="513"/>
        <v>0</v>
      </c>
      <c r="ECR54" s="115">
        <f t="shared" si="513"/>
        <v>0</v>
      </c>
      <c r="ECS54" s="115">
        <f t="shared" si="513"/>
        <v>0</v>
      </c>
      <c r="ECT54" s="115">
        <f t="shared" si="513"/>
        <v>0</v>
      </c>
      <c r="ECU54" s="115">
        <f t="shared" si="513"/>
        <v>0</v>
      </c>
      <c r="ECV54" s="115">
        <f t="shared" si="513"/>
        <v>0</v>
      </c>
      <c r="ECW54" s="115">
        <f t="shared" si="513"/>
        <v>0</v>
      </c>
      <c r="ECX54" s="95">
        <f t="shared" ref="ECX54:ECX55" si="514">SUM(ECL54:ECW54)</f>
        <v>0</v>
      </c>
      <c r="ECY54" s="106" t="s">
        <v>53</v>
      </c>
      <c r="ECZ54" s="105">
        <v>9491.7000000000007</v>
      </c>
      <c r="EDA54" s="90">
        <f t="shared" ref="EDA54:EDA55" si="515">SUM(ECZ54/12)</f>
        <v>790.97500000000002</v>
      </c>
      <c r="EDB54" s="115">
        <v>0</v>
      </c>
      <c r="EDC54" s="115">
        <f t="shared" ref="EDC54:EDM55" si="516">EDB54</f>
        <v>0</v>
      </c>
      <c r="EDD54" s="115">
        <f t="shared" si="516"/>
        <v>0</v>
      </c>
      <c r="EDE54" s="115">
        <f t="shared" si="516"/>
        <v>0</v>
      </c>
      <c r="EDF54" s="115">
        <f t="shared" si="516"/>
        <v>0</v>
      </c>
      <c r="EDG54" s="115">
        <f t="shared" si="516"/>
        <v>0</v>
      </c>
      <c r="EDH54" s="115">
        <f t="shared" si="516"/>
        <v>0</v>
      </c>
      <c r="EDI54" s="115">
        <f t="shared" si="516"/>
        <v>0</v>
      </c>
      <c r="EDJ54" s="115">
        <f t="shared" si="516"/>
        <v>0</v>
      </c>
      <c r="EDK54" s="115">
        <f t="shared" si="516"/>
        <v>0</v>
      </c>
      <c r="EDL54" s="115">
        <f t="shared" si="516"/>
        <v>0</v>
      </c>
      <c r="EDM54" s="115">
        <f t="shared" si="516"/>
        <v>0</v>
      </c>
      <c r="EDN54" s="95">
        <f t="shared" ref="EDN54:EDN55" si="517">SUM(EDB54:EDM54)</f>
        <v>0</v>
      </c>
      <c r="EDO54" s="106" t="s">
        <v>53</v>
      </c>
      <c r="EDP54" s="105">
        <v>9491.7000000000007</v>
      </c>
      <c r="EDQ54" s="90">
        <f t="shared" ref="EDQ54:EDQ55" si="518">SUM(EDP54/12)</f>
        <v>790.97500000000002</v>
      </c>
      <c r="EDR54" s="115">
        <v>0</v>
      </c>
      <c r="EDS54" s="115">
        <f t="shared" ref="EDS54:EEC55" si="519">EDR54</f>
        <v>0</v>
      </c>
      <c r="EDT54" s="115">
        <f t="shared" si="519"/>
        <v>0</v>
      </c>
      <c r="EDU54" s="115">
        <f t="shared" si="519"/>
        <v>0</v>
      </c>
      <c r="EDV54" s="115">
        <f t="shared" si="519"/>
        <v>0</v>
      </c>
      <c r="EDW54" s="115">
        <f t="shared" si="519"/>
        <v>0</v>
      </c>
      <c r="EDX54" s="115">
        <f t="shared" si="519"/>
        <v>0</v>
      </c>
      <c r="EDY54" s="115">
        <f t="shared" si="519"/>
        <v>0</v>
      </c>
      <c r="EDZ54" s="115">
        <f t="shared" si="519"/>
        <v>0</v>
      </c>
      <c r="EEA54" s="115">
        <f t="shared" si="519"/>
        <v>0</v>
      </c>
      <c r="EEB54" s="115">
        <f t="shared" si="519"/>
        <v>0</v>
      </c>
      <c r="EEC54" s="115">
        <f t="shared" si="519"/>
        <v>0</v>
      </c>
      <c r="EED54" s="95">
        <f t="shared" ref="EED54:EED55" si="520">SUM(EDR54:EEC54)</f>
        <v>0</v>
      </c>
      <c r="EEE54" s="106" t="s">
        <v>53</v>
      </c>
      <c r="EEF54" s="105">
        <v>9491.7000000000007</v>
      </c>
      <c r="EEG54" s="90">
        <f t="shared" ref="EEG54:EEG55" si="521">SUM(EEF54/12)</f>
        <v>790.97500000000002</v>
      </c>
      <c r="EEH54" s="115">
        <v>0</v>
      </c>
      <c r="EEI54" s="115">
        <f t="shared" ref="EEI54:EES55" si="522">EEH54</f>
        <v>0</v>
      </c>
      <c r="EEJ54" s="115">
        <f t="shared" si="522"/>
        <v>0</v>
      </c>
      <c r="EEK54" s="115">
        <f t="shared" si="522"/>
        <v>0</v>
      </c>
      <c r="EEL54" s="115">
        <f t="shared" si="522"/>
        <v>0</v>
      </c>
      <c r="EEM54" s="115">
        <f t="shared" si="522"/>
        <v>0</v>
      </c>
      <c r="EEN54" s="115">
        <f t="shared" si="522"/>
        <v>0</v>
      </c>
      <c r="EEO54" s="115">
        <f t="shared" si="522"/>
        <v>0</v>
      </c>
      <c r="EEP54" s="115">
        <f t="shared" si="522"/>
        <v>0</v>
      </c>
      <c r="EEQ54" s="115">
        <f t="shared" si="522"/>
        <v>0</v>
      </c>
      <c r="EER54" s="115">
        <f t="shared" si="522"/>
        <v>0</v>
      </c>
      <c r="EES54" s="115">
        <f t="shared" si="522"/>
        <v>0</v>
      </c>
      <c r="EET54" s="95">
        <f t="shared" ref="EET54:EET55" si="523">SUM(EEH54:EES54)</f>
        <v>0</v>
      </c>
      <c r="EEU54" s="106" t="s">
        <v>53</v>
      </c>
      <c r="EEV54" s="105">
        <v>9491.7000000000007</v>
      </c>
      <c r="EEW54" s="90">
        <f t="shared" ref="EEW54:EEW55" si="524">SUM(EEV54/12)</f>
        <v>790.97500000000002</v>
      </c>
      <c r="EEX54" s="115">
        <v>0</v>
      </c>
      <c r="EEY54" s="115">
        <f t="shared" ref="EEY54:EFI55" si="525">EEX54</f>
        <v>0</v>
      </c>
      <c r="EEZ54" s="115">
        <f t="shared" si="525"/>
        <v>0</v>
      </c>
      <c r="EFA54" s="115">
        <f t="shared" si="525"/>
        <v>0</v>
      </c>
      <c r="EFB54" s="115">
        <f t="shared" si="525"/>
        <v>0</v>
      </c>
      <c r="EFC54" s="115">
        <f t="shared" si="525"/>
        <v>0</v>
      </c>
      <c r="EFD54" s="115">
        <f t="shared" si="525"/>
        <v>0</v>
      </c>
      <c r="EFE54" s="115">
        <f t="shared" si="525"/>
        <v>0</v>
      </c>
      <c r="EFF54" s="115">
        <f t="shared" si="525"/>
        <v>0</v>
      </c>
      <c r="EFG54" s="115">
        <f t="shared" si="525"/>
        <v>0</v>
      </c>
      <c r="EFH54" s="115">
        <f t="shared" si="525"/>
        <v>0</v>
      </c>
      <c r="EFI54" s="115">
        <f t="shared" si="525"/>
        <v>0</v>
      </c>
      <c r="EFJ54" s="95">
        <f t="shared" ref="EFJ54:EFJ55" si="526">SUM(EEX54:EFI54)</f>
        <v>0</v>
      </c>
      <c r="EFK54" s="106" t="s">
        <v>53</v>
      </c>
      <c r="EFL54" s="105">
        <v>9491.7000000000007</v>
      </c>
      <c r="EFM54" s="90">
        <f t="shared" ref="EFM54:EFM55" si="527">SUM(EFL54/12)</f>
        <v>790.97500000000002</v>
      </c>
      <c r="EFN54" s="115">
        <v>0</v>
      </c>
      <c r="EFO54" s="115">
        <f t="shared" ref="EFO54:EFY55" si="528">EFN54</f>
        <v>0</v>
      </c>
      <c r="EFP54" s="115">
        <f t="shared" si="528"/>
        <v>0</v>
      </c>
      <c r="EFQ54" s="115">
        <f t="shared" si="528"/>
        <v>0</v>
      </c>
      <c r="EFR54" s="115">
        <f t="shared" si="528"/>
        <v>0</v>
      </c>
      <c r="EFS54" s="115">
        <f t="shared" si="528"/>
        <v>0</v>
      </c>
      <c r="EFT54" s="115">
        <f t="shared" si="528"/>
        <v>0</v>
      </c>
      <c r="EFU54" s="115">
        <f t="shared" si="528"/>
        <v>0</v>
      </c>
      <c r="EFV54" s="115">
        <f t="shared" si="528"/>
        <v>0</v>
      </c>
      <c r="EFW54" s="115">
        <f t="shared" si="528"/>
        <v>0</v>
      </c>
      <c r="EFX54" s="115">
        <f t="shared" si="528"/>
        <v>0</v>
      </c>
      <c r="EFY54" s="115">
        <f t="shared" si="528"/>
        <v>0</v>
      </c>
      <c r="EFZ54" s="95">
        <f t="shared" ref="EFZ54:EFZ55" si="529">SUM(EFN54:EFY54)</f>
        <v>0</v>
      </c>
      <c r="EGA54" s="106" t="s">
        <v>53</v>
      </c>
      <c r="EGB54" s="105">
        <v>9491.7000000000007</v>
      </c>
      <c r="EGC54" s="90">
        <f t="shared" ref="EGC54:EGC55" si="530">SUM(EGB54/12)</f>
        <v>790.97500000000002</v>
      </c>
      <c r="EGD54" s="115">
        <v>0</v>
      </c>
      <c r="EGE54" s="115">
        <f t="shared" ref="EGE54:EGO55" si="531">EGD54</f>
        <v>0</v>
      </c>
      <c r="EGF54" s="115">
        <f t="shared" si="531"/>
        <v>0</v>
      </c>
      <c r="EGG54" s="115">
        <f t="shared" si="531"/>
        <v>0</v>
      </c>
      <c r="EGH54" s="115">
        <f t="shared" si="531"/>
        <v>0</v>
      </c>
      <c r="EGI54" s="115">
        <f t="shared" si="531"/>
        <v>0</v>
      </c>
      <c r="EGJ54" s="115">
        <f t="shared" si="531"/>
        <v>0</v>
      </c>
      <c r="EGK54" s="115">
        <f t="shared" si="531"/>
        <v>0</v>
      </c>
      <c r="EGL54" s="115">
        <f t="shared" si="531"/>
        <v>0</v>
      </c>
      <c r="EGM54" s="115">
        <f t="shared" si="531"/>
        <v>0</v>
      </c>
      <c r="EGN54" s="115">
        <f t="shared" si="531"/>
        <v>0</v>
      </c>
      <c r="EGO54" s="115">
        <f t="shared" si="531"/>
        <v>0</v>
      </c>
      <c r="EGP54" s="95">
        <f t="shared" ref="EGP54:EGP55" si="532">SUM(EGD54:EGO54)</f>
        <v>0</v>
      </c>
      <c r="EGQ54" s="106" t="s">
        <v>53</v>
      </c>
      <c r="EGR54" s="105">
        <v>9491.7000000000007</v>
      </c>
      <c r="EGS54" s="90">
        <f t="shared" ref="EGS54:EGS55" si="533">SUM(EGR54/12)</f>
        <v>790.97500000000002</v>
      </c>
      <c r="EGT54" s="115">
        <v>0</v>
      </c>
      <c r="EGU54" s="115">
        <f t="shared" ref="EGU54:EHE55" si="534">EGT54</f>
        <v>0</v>
      </c>
      <c r="EGV54" s="115">
        <f t="shared" si="534"/>
        <v>0</v>
      </c>
      <c r="EGW54" s="115">
        <f t="shared" si="534"/>
        <v>0</v>
      </c>
      <c r="EGX54" s="115">
        <f t="shared" si="534"/>
        <v>0</v>
      </c>
      <c r="EGY54" s="115">
        <f t="shared" si="534"/>
        <v>0</v>
      </c>
      <c r="EGZ54" s="115">
        <f t="shared" si="534"/>
        <v>0</v>
      </c>
      <c r="EHA54" s="115">
        <f t="shared" si="534"/>
        <v>0</v>
      </c>
      <c r="EHB54" s="115">
        <f t="shared" si="534"/>
        <v>0</v>
      </c>
      <c r="EHC54" s="115">
        <f t="shared" si="534"/>
        <v>0</v>
      </c>
      <c r="EHD54" s="115">
        <f t="shared" si="534"/>
        <v>0</v>
      </c>
      <c r="EHE54" s="115">
        <f t="shared" si="534"/>
        <v>0</v>
      </c>
      <c r="EHF54" s="95">
        <f t="shared" ref="EHF54:EHF55" si="535">SUM(EGT54:EHE54)</f>
        <v>0</v>
      </c>
      <c r="EHG54" s="106" t="s">
        <v>53</v>
      </c>
      <c r="EHH54" s="105">
        <v>9491.7000000000007</v>
      </c>
      <c r="EHI54" s="90">
        <f t="shared" ref="EHI54:EHI55" si="536">SUM(EHH54/12)</f>
        <v>790.97500000000002</v>
      </c>
      <c r="EHJ54" s="115">
        <v>0</v>
      </c>
      <c r="EHK54" s="115">
        <f t="shared" ref="EHK54:EHU55" si="537">EHJ54</f>
        <v>0</v>
      </c>
      <c r="EHL54" s="115">
        <f t="shared" si="537"/>
        <v>0</v>
      </c>
      <c r="EHM54" s="115">
        <f t="shared" si="537"/>
        <v>0</v>
      </c>
      <c r="EHN54" s="115">
        <f t="shared" si="537"/>
        <v>0</v>
      </c>
      <c r="EHO54" s="115">
        <f t="shared" si="537"/>
        <v>0</v>
      </c>
      <c r="EHP54" s="115">
        <f t="shared" si="537"/>
        <v>0</v>
      </c>
      <c r="EHQ54" s="115">
        <f t="shared" si="537"/>
        <v>0</v>
      </c>
      <c r="EHR54" s="115">
        <f t="shared" si="537"/>
        <v>0</v>
      </c>
      <c r="EHS54" s="115">
        <f t="shared" si="537"/>
        <v>0</v>
      </c>
      <c r="EHT54" s="115">
        <f t="shared" si="537"/>
        <v>0</v>
      </c>
      <c r="EHU54" s="115">
        <f t="shared" si="537"/>
        <v>0</v>
      </c>
      <c r="EHV54" s="95">
        <f t="shared" ref="EHV54:EHV55" si="538">SUM(EHJ54:EHU54)</f>
        <v>0</v>
      </c>
      <c r="EHW54" s="106" t="s">
        <v>53</v>
      </c>
      <c r="EHX54" s="105">
        <v>9491.7000000000007</v>
      </c>
      <c r="EHY54" s="90">
        <f t="shared" ref="EHY54:EHY55" si="539">SUM(EHX54/12)</f>
        <v>790.97500000000002</v>
      </c>
      <c r="EHZ54" s="115">
        <v>0</v>
      </c>
      <c r="EIA54" s="115">
        <f t="shared" ref="EIA54:EIK55" si="540">EHZ54</f>
        <v>0</v>
      </c>
      <c r="EIB54" s="115">
        <f t="shared" si="540"/>
        <v>0</v>
      </c>
      <c r="EIC54" s="115">
        <f t="shared" si="540"/>
        <v>0</v>
      </c>
      <c r="EID54" s="115">
        <f t="shared" si="540"/>
        <v>0</v>
      </c>
      <c r="EIE54" s="115">
        <f t="shared" si="540"/>
        <v>0</v>
      </c>
      <c r="EIF54" s="115">
        <f t="shared" si="540"/>
        <v>0</v>
      </c>
      <c r="EIG54" s="115">
        <f t="shared" si="540"/>
        <v>0</v>
      </c>
      <c r="EIH54" s="115">
        <f t="shared" si="540"/>
        <v>0</v>
      </c>
      <c r="EII54" s="115">
        <f t="shared" si="540"/>
        <v>0</v>
      </c>
      <c r="EIJ54" s="115">
        <f t="shared" si="540"/>
        <v>0</v>
      </c>
      <c r="EIK54" s="115">
        <f t="shared" si="540"/>
        <v>0</v>
      </c>
      <c r="EIL54" s="95">
        <f t="shared" ref="EIL54:EIL55" si="541">SUM(EHZ54:EIK54)</f>
        <v>0</v>
      </c>
      <c r="EIM54" s="106" t="s">
        <v>53</v>
      </c>
      <c r="EIN54" s="105">
        <v>9491.7000000000007</v>
      </c>
      <c r="EIO54" s="90">
        <f t="shared" ref="EIO54:EIO55" si="542">SUM(EIN54/12)</f>
        <v>790.97500000000002</v>
      </c>
      <c r="EIP54" s="115">
        <v>0</v>
      </c>
      <c r="EIQ54" s="115">
        <f t="shared" ref="EIQ54:EJA55" si="543">EIP54</f>
        <v>0</v>
      </c>
      <c r="EIR54" s="115">
        <f t="shared" si="543"/>
        <v>0</v>
      </c>
      <c r="EIS54" s="115">
        <f t="shared" si="543"/>
        <v>0</v>
      </c>
      <c r="EIT54" s="115">
        <f t="shared" si="543"/>
        <v>0</v>
      </c>
      <c r="EIU54" s="115">
        <f t="shared" si="543"/>
        <v>0</v>
      </c>
      <c r="EIV54" s="115">
        <f t="shared" si="543"/>
        <v>0</v>
      </c>
      <c r="EIW54" s="115">
        <f t="shared" si="543"/>
        <v>0</v>
      </c>
      <c r="EIX54" s="115">
        <f t="shared" si="543"/>
        <v>0</v>
      </c>
      <c r="EIY54" s="115">
        <f t="shared" si="543"/>
        <v>0</v>
      </c>
      <c r="EIZ54" s="115">
        <f t="shared" si="543"/>
        <v>0</v>
      </c>
      <c r="EJA54" s="115">
        <f t="shared" si="543"/>
        <v>0</v>
      </c>
      <c r="EJB54" s="95">
        <f t="shared" ref="EJB54:EJB55" si="544">SUM(EIP54:EJA54)</f>
        <v>0</v>
      </c>
      <c r="EJC54" s="106" t="s">
        <v>53</v>
      </c>
      <c r="EJD54" s="105">
        <v>9491.7000000000007</v>
      </c>
      <c r="EJE54" s="90">
        <f t="shared" ref="EJE54:EJE55" si="545">SUM(EJD54/12)</f>
        <v>790.97500000000002</v>
      </c>
      <c r="EJF54" s="115">
        <v>0</v>
      </c>
      <c r="EJG54" s="115">
        <f t="shared" ref="EJG54:EJQ55" si="546">EJF54</f>
        <v>0</v>
      </c>
      <c r="EJH54" s="115">
        <f t="shared" si="546"/>
        <v>0</v>
      </c>
      <c r="EJI54" s="115">
        <f t="shared" si="546"/>
        <v>0</v>
      </c>
      <c r="EJJ54" s="115">
        <f t="shared" si="546"/>
        <v>0</v>
      </c>
      <c r="EJK54" s="115">
        <f t="shared" si="546"/>
        <v>0</v>
      </c>
      <c r="EJL54" s="115">
        <f t="shared" si="546"/>
        <v>0</v>
      </c>
      <c r="EJM54" s="115">
        <f t="shared" si="546"/>
        <v>0</v>
      </c>
      <c r="EJN54" s="115">
        <f t="shared" si="546"/>
        <v>0</v>
      </c>
      <c r="EJO54" s="115">
        <f t="shared" si="546"/>
        <v>0</v>
      </c>
      <c r="EJP54" s="115">
        <f t="shared" si="546"/>
        <v>0</v>
      </c>
      <c r="EJQ54" s="115">
        <f t="shared" si="546"/>
        <v>0</v>
      </c>
      <c r="EJR54" s="95">
        <f t="shared" ref="EJR54:EJR55" si="547">SUM(EJF54:EJQ54)</f>
        <v>0</v>
      </c>
      <c r="EJS54" s="106" t="s">
        <v>53</v>
      </c>
      <c r="EJT54" s="105">
        <v>9491.7000000000007</v>
      </c>
      <c r="EJU54" s="90">
        <f t="shared" ref="EJU54:EJU55" si="548">SUM(EJT54/12)</f>
        <v>790.97500000000002</v>
      </c>
      <c r="EJV54" s="115">
        <v>0</v>
      </c>
      <c r="EJW54" s="115">
        <f t="shared" ref="EJW54:EKG55" si="549">EJV54</f>
        <v>0</v>
      </c>
      <c r="EJX54" s="115">
        <f t="shared" si="549"/>
        <v>0</v>
      </c>
      <c r="EJY54" s="115">
        <f t="shared" si="549"/>
        <v>0</v>
      </c>
      <c r="EJZ54" s="115">
        <f t="shared" si="549"/>
        <v>0</v>
      </c>
      <c r="EKA54" s="115">
        <f t="shared" si="549"/>
        <v>0</v>
      </c>
      <c r="EKB54" s="115">
        <f t="shared" si="549"/>
        <v>0</v>
      </c>
      <c r="EKC54" s="115">
        <f t="shared" si="549"/>
        <v>0</v>
      </c>
      <c r="EKD54" s="115">
        <f t="shared" si="549"/>
        <v>0</v>
      </c>
      <c r="EKE54" s="115">
        <f t="shared" si="549"/>
        <v>0</v>
      </c>
      <c r="EKF54" s="115">
        <f t="shared" si="549"/>
        <v>0</v>
      </c>
      <c r="EKG54" s="115">
        <f t="shared" si="549"/>
        <v>0</v>
      </c>
      <c r="EKH54" s="95">
        <f t="shared" ref="EKH54:EKH55" si="550">SUM(EJV54:EKG54)</f>
        <v>0</v>
      </c>
      <c r="EKI54" s="106" t="s">
        <v>53</v>
      </c>
      <c r="EKJ54" s="105">
        <v>9491.7000000000007</v>
      </c>
      <c r="EKK54" s="90">
        <f t="shared" ref="EKK54:EKK55" si="551">SUM(EKJ54/12)</f>
        <v>790.97500000000002</v>
      </c>
      <c r="EKL54" s="115">
        <v>0</v>
      </c>
      <c r="EKM54" s="115">
        <f t="shared" ref="EKM54:EKW55" si="552">EKL54</f>
        <v>0</v>
      </c>
      <c r="EKN54" s="115">
        <f t="shared" si="552"/>
        <v>0</v>
      </c>
      <c r="EKO54" s="115">
        <f t="shared" si="552"/>
        <v>0</v>
      </c>
      <c r="EKP54" s="115">
        <f t="shared" si="552"/>
        <v>0</v>
      </c>
      <c r="EKQ54" s="115">
        <f t="shared" si="552"/>
        <v>0</v>
      </c>
      <c r="EKR54" s="115">
        <f t="shared" si="552"/>
        <v>0</v>
      </c>
      <c r="EKS54" s="115">
        <f t="shared" si="552"/>
        <v>0</v>
      </c>
      <c r="EKT54" s="115">
        <f t="shared" si="552"/>
        <v>0</v>
      </c>
      <c r="EKU54" s="115">
        <f t="shared" si="552"/>
        <v>0</v>
      </c>
      <c r="EKV54" s="115">
        <f t="shared" si="552"/>
        <v>0</v>
      </c>
      <c r="EKW54" s="115">
        <f t="shared" si="552"/>
        <v>0</v>
      </c>
      <c r="EKX54" s="95">
        <f t="shared" ref="EKX54:EKX55" si="553">SUM(EKL54:EKW54)</f>
        <v>0</v>
      </c>
      <c r="EKY54" s="106" t="s">
        <v>53</v>
      </c>
      <c r="EKZ54" s="105">
        <v>9491.7000000000007</v>
      </c>
      <c r="ELA54" s="90">
        <f t="shared" ref="ELA54:ELA55" si="554">SUM(EKZ54/12)</f>
        <v>790.97500000000002</v>
      </c>
      <c r="ELB54" s="115">
        <v>0</v>
      </c>
      <c r="ELC54" s="115">
        <f t="shared" ref="ELC54:ELM55" si="555">ELB54</f>
        <v>0</v>
      </c>
      <c r="ELD54" s="115">
        <f t="shared" si="555"/>
        <v>0</v>
      </c>
      <c r="ELE54" s="115">
        <f t="shared" si="555"/>
        <v>0</v>
      </c>
      <c r="ELF54" s="115">
        <f t="shared" si="555"/>
        <v>0</v>
      </c>
      <c r="ELG54" s="115">
        <f t="shared" si="555"/>
        <v>0</v>
      </c>
      <c r="ELH54" s="115">
        <f t="shared" si="555"/>
        <v>0</v>
      </c>
      <c r="ELI54" s="115">
        <f t="shared" si="555"/>
        <v>0</v>
      </c>
      <c r="ELJ54" s="115">
        <f t="shared" si="555"/>
        <v>0</v>
      </c>
      <c r="ELK54" s="115">
        <f t="shared" si="555"/>
        <v>0</v>
      </c>
      <c r="ELL54" s="115">
        <f t="shared" si="555"/>
        <v>0</v>
      </c>
      <c r="ELM54" s="115">
        <f t="shared" si="555"/>
        <v>0</v>
      </c>
      <c r="ELN54" s="95">
        <f t="shared" ref="ELN54:ELN55" si="556">SUM(ELB54:ELM54)</f>
        <v>0</v>
      </c>
      <c r="ELO54" s="106" t="s">
        <v>53</v>
      </c>
      <c r="ELP54" s="105">
        <v>9491.7000000000007</v>
      </c>
      <c r="ELQ54" s="90">
        <f t="shared" ref="ELQ54:ELQ55" si="557">SUM(ELP54/12)</f>
        <v>790.97500000000002</v>
      </c>
      <c r="ELR54" s="115">
        <v>0</v>
      </c>
      <c r="ELS54" s="115">
        <f t="shared" ref="ELS54:EMC55" si="558">ELR54</f>
        <v>0</v>
      </c>
      <c r="ELT54" s="115">
        <f t="shared" si="558"/>
        <v>0</v>
      </c>
      <c r="ELU54" s="115">
        <f t="shared" si="558"/>
        <v>0</v>
      </c>
      <c r="ELV54" s="115">
        <f t="shared" si="558"/>
        <v>0</v>
      </c>
      <c r="ELW54" s="115">
        <f t="shared" si="558"/>
        <v>0</v>
      </c>
      <c r="ELX54" s="115">
        <f t="shared" si="558"/>
        <v>0</v>
      </c>
      <c r="ELY54" s="115">
        <f t="shared" si="558"/>
        <v>0</v>
      </c>
      <c r="ELZ54" s="115">
        <f t="shared" si="558"/>
        <v>0</v>
      </c>
      <c r="EMA54" s="115">
        <f t="shared" si="558"/>
        <v>0</v>
      </c>
      <c r="EMB54" s="115">
        <f t="shared" si="558"/>
        <v>0</v>
      </c>
      <c r="EMC54" s="115">
        <f t="shared" si="558"/>
        <v>0</v>
      </c>
      <c r="EMD54" s="95">
        <f t="shared" ref="EMD54:EMD55" si="559">SUM(ELR54:EMC54)</f>
        <v>0</v>
      </c>
      <c r="EME54" s="106" t="s">
        <v>53</v>
      </c>
      <c r="EMF54" s="105">
        <v>9491.7000000000007</v>
      </c>
      <c r="EMG54" s="90">
        <f t="shared" ref="EMG54:EMG55" si="560">SUM(EMF54/12)</f>
        <v>790.97500000000002</v>
      </c>
      <c r="EMH54" s="115">
        <v>0</v>
      </c>
      <c r="EMI54" s="115">
        <f t="shared" ref="EMI54:EMS55" si="561">EMH54</f>
        <v>0</v>
      </c>
      <c r="EMJ54" s="115">
        <f t="shared" si="561"/>
        <v>0</v>
      </c>
      <c r="EMK54" s="115">
        <f t="shared" si="561"/>
        <v>0</v>
      </c>
      <c r="EML54" s="115">
        <f t="shared" si="561"/>
        <v>0</v>
      </c>
      <c r="EMM54" s="115">
        <f t="shared" si="561"/>
        <v>0</v>
      </c>
      <c r="EMN54" s="115">
        <f t="shared" si="561"/>
        <v>0</v>
      </c>
      <c r="EMO54" s="115">
        <f t="shared" si="561"/>
        <v>0</v>
      </c>
      <c r="EMP54" s="115">
        <f t="shared" si="561"/>
        <v>0</v>
      </c>
      <c r="EMQ54" s="115">
        <f t="shared" si="561"/>
        <v>0</v>
      </c>
      <c r="EMR54" s="115">
        <f t="shared" si="561"/>
        <v>0</v>
      </c>
      <c r="EMS54" s="115">
        <f t="shared" si="561"/>
        <v>0</v>
      </c>
      <c r="EMT54" s="95">
        <f t="shared" ref="EMT54:EMT55" si="562">SUM(EMH54:EMS54)</f>
        <v>0</v>
      </c>
      <c r="EMU54" s="106" t="s">
        <v>53</v>
      </c>
      <c r="EMV54" s="105">
        <v>9491.7000000000007</v>
      </c>
      <c r="EMW54" s="90">
        <f t="shared" ref="EMW54:EMW55" si="563">SUM(EMV54/12)</f>
        <v>790.97500000000002</v>
      </c>
      <c r="EMX54" s="115">
        <v>0</v>
      </c>
      <c r="EMY54" s="115">
        <f t="shared" ref="EMY54:ENI55" si="564">EMX54</f>
        <v>0</v>
      </c>
      <c r="EMZ54" s="115">
        <f t="shared" si="564"/>
        <v>0</v>
      </c>
      <c r="ENA54" s="115">
        <f t="shared" si="564"/>
        <v>0</v>
      </c>
      <c r="ENB54" s="115">
        <f t="shared" si="564"/>
        <v>0</v>
      </c>
      <c r="ENC54" s="115">
        <f t="shared" si="564"/>
        <v>0</v>
      </c>
      <c r="END54" s="115">
        <f t="shared" si="564"/>
        <v>0</v>
      </c>
      <c r="ENE54" s="115">
        <f t="shared" si="564"/>
        <v>0</v>
      </c>
      <c r="ENF54" s="115">
        <f t="shared" si="564"/>
        <v>0</v>
      </c>
      <c r="ENG54" s="115">
        <f t="shared" si="564"/>
        <v>0</v>
      </c>
      <c r="ENH54" s="115">
        <f t="shared" si="564"/>
        <v>0</v>
      </c>
      <c r="ENI54" s="115">
        <f t="shared" si="564"/>
        <v>0</v>
      </c>
      <c r="ENJ54" s="95">
        <f t="shared" ref="ENJ54:ENJ55" si="565">SUM(EMX54:ENI54)</f>
        <v>0</v>
      </c>
      <c r="ENK54" s="106" t="s">
        <v>53</v>
      </c>
      <c r="ENL54" s="105">
        <v>9491.7000000000007</v>
      </c>
      <c r="ENM54" s="90">
        <f t="shared" ref="ENM54:ENM55" si="566">SUM(ENL54/12)</f>
        <v>790.97500000000002</v>
      </c>
      <c r="ENN54" s="115">
        <v>0</v>
      </c>
      <c r="ENO54" s="115">
        <f t="shared" ref="ENO54:ENY55" si="567">ENN54</f>
        <v>0</v>
      </c>
      <c r="ENP54" s="115">
        <f t="shared" si="567"/>
        <v>0</v>
      </c>
      <c r="ENQ54" s="115">
        <f t="shared" si="567"/>
        <v>0</v>
      </c>
      <c r="ENR54" s="115">
        <f t="shared" si="567"/>
        <v>0</v>
      </c>
      <c r="ENS54" s="115">
        <f t="shared" si="567"/>
        <v>0</v>
      </c>
      <c r="ENT54" s="115">
        <f t="shared" si="567"/>
        <v>0</v>
      </c>
      <c r="ENU54" s="115">
        <f t="shared" si="567"/>
        <v>0</v>
      </c>
      <c r="ENV54" s="115">
        <f t="shared" si="567"/>
        <v>0</v>
      </c>
      <c r="ENW54" s="115">
        <f t="shared" si="567"/>
        <v>0</v>
      </c>
      <c r="ENX54" s="115">
        <f t="shared" si="567"/>
        <v>0</v>
      </c>
      <c r="ENY54" s="115">
        <f t="shared" si="567"/>
        <v>0</v>
      </c>
      <c r="ENZ54" s="95">
        <f t="shared" ref="ENZ54:ENZ55" si="568">SUM(ENN54:ENY54)</f>
        <v>0</v>
      </c>
      <c r="EOA54" s="106" t="s">
        <v>53</v>
      </c>
      <c r="EOB54" s="105">
        <v>9491.7000000000007</v>
      </c>
      <c r="EOC54" s="90">
        <f t="shared" ref="EOC54:EOC55" si="569">SUM(EOB54/12)</f>
        <v>790.97500000000002</v>
      </c>
      <c r="EOD54" s="115">
        <v>0</v>
      </c>
      <c r="EOE54" s="115">
        <f t="shared" ref="EOE54:EOO55" si="570">EOD54</f>
        <v>0</v>
      </c>
      <c r="EOF54" s="115">
        <f t="shared" si="570"/>
        <v>0</v>
      </c>
      <c r="EOG54" s="115">
        <f t="shared" si="570"/>
        <v>0</v>
      </c>
      <c r="EOH54" s="115">
        <f t="shared" si="570"/>
        <v>0</v>
      </c>
      <c r="EOI54" s="115">
        <f t="shared" si="570"/>
        <v>0</v>
      </c>
      <c r="EOJ54" s="115">
        <f t="shared" si="570"/>
        <v>0</v>
      </c>
      <c r="EOK54" s="115">
        <f t="shared" si="570"/>
        <v>0</v>
      </c>
      <c r="EOL54" s="115">
        <f t="shared" si="570"/>
        <v>0</v>
      </c>
      <c r="EOM54" s="115">
        <f t="shared" si="570"/>
        <v>0</v>
      </c>
      <c r="EON54" s="115">
        <f t="shared" si="570"/>
        <v>0</v>
      </c>
      <c r="EOO54" s="115">
        <f t="shared" si="570"/>
        <v>0</v>
      </c>
      <c r="EOP54" s="95">
        <f t="shared" ref="EOP54:EOP55" si="571">SUM(EOD54:EOO54)</f>
        <v>0</v>
      </c>
      <c r="EOQ54" s="106" t="s">
        <v>53</v>
      </c>
      <c r="EOR54" s="105">
        <v>9491.7000000000007</v>
      </c>
      <c r="EOS54" s="90">
        <f t="shared" ref="EOS54:EOS55" si="572">SUM(EOR54/12)</f>
        <v>790.97500000000002</v>
      </c>
      <c r="EOT54" s="115">
        <v>0</v>
      </c>
      <c r="EOU54" s="115">
        <f t="shared" ref="EOU54:EPE55" si="573">EOT54</f>
        <v>0</v>
      </c>
      <c r="EOV54" s="115">
        <f t="shared" si="573"/>
        <v>0</v>
      </c>
      <c r="EOW54" s="115">
        <f t="shared" si="573"/>
        <v>0</v>
      </c>
      <c r="EOX54" s="115">
        <f t="shared" si="573"/>
        <v>0</v>
      </c>
      <c r="EOY54" s="115">
        <f t="shared" si="573"/>
        <v>0</v>
      </c>
      <c r="EOZ54" s="115">
        <f t="shared" si="573"/>
        <v>0</v>
      </c>
      <c r="EPA54" s="115">
        <f t="shared" si="573"/>
        <v>0</v>
      </c>
      <c r="EPB54" s="115">
        <f t="shared" si="573"/>
        <v>0</v>
      </c>
      <c r="EPC54" s="115">
        <f t="shared" si="573"/>
        <v>0</v>
      </c>
      <c r="EPD54" s="115">
        <f t="shared" si="573"/>
        <v>0</v>
      </c>
      <c r="EPE54" s="115">
        <f t="shared" si="573"/>
        <v>0</v>
      </c>
      <c r="EPF54" s="95">
        <f t="shared" ref="EPF54:EPF55" si="574">SUM(EOT54:EPE54)</f>
        <v>0</v>
      </c>
      <c r="EPG54" s="106" t="s">
        <v>53</v>
      </c>
      <c r="EPH54" s="105">
        <v>9491.7000000000007</v>
      </c>
      <c r="EPI54" s="90">
        <f t="shared" ref="EPI54:EPI55" si="575">SUM(EPH54/12)</f>
        <v>790.97500000000002</v>
      </c>
      <c r="EPJ54" s="115">
        <v>0</v>
      </c>
      <c r="EPK54" s="115">
        <f t="shared" ref="EPK54:EPU55" si="576">EPJ54</f>
        <v>0</v>
      </c>
      <c r="EPL54" s="115">
        <f t="shared" si="576"/>
        <v>0</v>
      </c>
      <c r="EPM54" s="115">
        <f t="shared" si="576"/>
        <v>0</v>
      </c>
      <c r="EPN54" s="115">
        <f t="shared" si="576"/>
        <v>0</v>
      </c>
      <c r="EPO54" s="115">
        <f t="shared" si="576"/>
        <v>0</v>
      </c>
      <c r="EPP54" s="115">
        <f t="shared" si="576"/>
        <v>0</v>
      </c>
      <c r="EPQ54" s="115">
        <f t="shared" si="576"/>
        <v>0</v>
      </c>
      <c r="EPR54" s="115">
        <f t="shared" si="576"/>
        <v>0</v>
      </c>
      <c r="EPS54" s="115">
        <f t="shared" si="576"/>
        <v>0</v>
      </c>
      <c r="EPT54" s="115">
        <f t="shared" si="576"/>
        <v>0</v>
      </c>
      <c r="EPU54" s="115">
        <f t="shared" si="576"/>
        <v>0</v>
      </c>
      <c r="EPV54" s="95">
        <f t="shared" ref="EPV54:EPV55" si="577">SUM(EPJ54:EPU54)</f>
        <v>0</v>
      </c>
      <c r="EPW54" s="106" t="s">
        <v>53</v>
      </c>
      <c r="EPX54" s="105">
        <v>9491.7000000000007</v>
      </c>
      <c r="EPY54" s="90">
        <f t="shared" ref="EPY54:EPY55" si="578">SUM(EPX54/12)</f>
        <v>790.97500000000002</v>
      </c>
      <c r="EPZ54" s="115">
        <v>0</v>
      </c>
      <c r="EQA54" s="115">
        <f t="shared" ref="EQA54:EQK55" si="579">EPZ54</f>
        <v>0</v>
      </c>
      <c r="EQB54" s="115">
        <f t="shared" si="579"/>
        <v>0</v>
      </c>
      <c r="EQC54" s="115">
        <f t="shared" si="579"/>
        <v>0</v>
      </c>
      <c r="EQD54" s="115">
        <f t="shared" si="579"/>
        <v>0</v>
      </c>
      <c r="EQE54" s="115">
        <f t="shared" si="579"/>
        <v>0</v>
      </c>
      <c r="EQF54" s="115">
        <f t="shared" si="579"/>
        <v>0</v>
      </c>
      <c r="EQG54" s="115">
        <f t="shared" si="579"/>
        <v>0</v>
      </c>
      <c r="EQH54" s="115">
        <f t="shared" si="579"/>
        <v>0</v>
      </c>
      <c r="EQI54" s="115">
        <f t="shared" si="579"/>
        <v>0</v>
      </c>
      <c r="EQJ54" s="115">
        <f t="shared" si="579"/>
        <v>0</v>
      </c>
      <c r="EQK54" s="115">
        <f t="shared" si="579"/>
        <v>0</v>
      </c>
      <c r="EQL54" s="95">
        <f t="shared" ref="EQL54:EQL55" si="580">SUM(EPZ54:EQK54)</f>
        <v>0</v>
      </c>
      <c r="EQM54" s="106" t="s">
        <v>53</v>
      </c>
      <c r="EQN54" s="105">
        <v>9491.7000000000007</v>
      </c>
      <c r="EQO54" s="90">
        <f t="shared" ref="EQO54:EQO55" si="581">SUM(EQN54/12)</f>
        <v>790.97500000000002</v>
      </c>
      <c r="EQP54" s="115">
        <v>0</v>
      </c>
      <c r="EQQ54" s="115">
        <f t="shared" ref="EQQ54:ERA55" si="582">EQP54</f>
        <v>0</v>
      </c>
      <c r="EQR54" s="115">
        <f t="shared" si="582"/>
        <v>0</v>
      </c>
      <c r="EQS54" s="115">
        <f t="shared" si="582"/>
        <v>0</v>
      </c>
      <c r="EQT54" s="115">
        <f t="shared" si="582"/>
        <v>0</v>
      </c>
      <c r="EQU54" s="115">
        <f t="shared" si="582"/>
        <v>0</v>
      </c>
      <c r="EQV54" s="115">
        <f t="shared" si="582"/>
        <v>0</v>
      </c>
      <c r="EQW54" s="115">
        <f t="shared" si="582"/>
        <v>0</v>
      </c>
      <c r="EQX54" s="115">
        <f t="shared" si="582"/>
        <v>0</v>
      </c>
      <c r="EQY54" s="115">
        <f t="shared" si="582"/>
        <v>0</v>
      </c>
      <c r="EQZ54" s="115">
        <f t="shared" si="582"/>
        <v>0</v>
      </c>
      <c r="ERA54" s="115">
        <f t="shared" si="582"/>
        <v>0</v>
      </c>
      <c r="ERB54" s="95">
        <f t="shared" ref="ERB54:ERB55" si="583">SUM(EQP54:ERA54)</f>
        <v>0</v>
      </c>
      <c r="ERC54" s="106" t="s">
        <v>53</v>
      </c>
      <c r="ERD54" s="105">
        <v>9491.7000000000007</v>
      </c>
      <c r="ERE54" s="90">
        <f t="shared" ref="ERE54:ERE55" si="584">SUM(ERD54/12)</f>
        <v>790.97500000000002</v>
      </c>
      <c r="ERF54" s="115">
        <v>0</v>
      </c>
      <c r="ERG54" s="115">
        <f t="shared" ref="ERG54:ERQ55" si="585">ERF54</f>
        <v>0</v>
      </c>
      <c r="ERH54" s="115">
        <f t="shared" si="585"/>
        <v>0</v>
      </c>
      <c r="ERI54" s="115">
        <f t="shared" si="585"/>
        <v>0</v>
      </c>
      <c r="ERJ54" s="115">
        <f t="shared" si="585"/>
        <v>0</v>
      </c>
      <c r="ERK54" s="115">
        <f t="shared" si="585"/>
        <v>0</v>
      </c>
      <c r="ERL54" s="115">
        <f t="shared" si="585"/>
        <v>0</v>
      </c>
      <c r="ERM54" s="115">
        <f t="shared" si="585"/>
        <v>0</v>
      </c>
      <c r="ERN54" s="115">
        <f t="shared" si="585"/>
        <v>0</v>
      </c>
      <c r="ERO54" s="115">
        <f t="shared" si="585"/>
        <v>0</v>
      </c>
      <c r="ERP54" s="115">
        <f t="shared" si="585"/>
        <v>0</v>
      </c>
      <c r="ERQ54" s="115">
        <f t="shared" si="585"/>
        <v>0</v>
      </c>
      <c r="ERR54" s="95">
        <f t="shared" ref="ERR54:ERR55" si="586">SUM(ERF54:ERQ54)</f>
        <v>0</v>
      </c>
      <c r="ERS54" s="106" t="s">
        <v>53</v>
      </c>
      <c r="ERT54" s="105">
        <v>9491.7000000000007</v>
      </c>
      <c r="ERU54" s="90">
        <f t="shared" ref="ERU54:ERU55" si="587">SUM(ERT54/12)</f>
        <v>790.97500000000002</v>
      </c>
      <c r="ERV54" s="115">
        <v>0</v>
      </c>
      <c r="ERW54" s="115">
        <f t="shared" ref="ERW54:ESG55" si="588">ERV54</f>
        <v>0</v>
      </c>
      <c r="ERX54" s="115">
        <f t="shared" si="588"/>
        <v>0</v>
      </c>
      <c r="ERY54" s="115">
        <f t="shared" si="588"/>
        <v>0</v>
      </c>
      <c r="ERZ54" s="115">
        <f t="shared" si="588"/>
        <v>0</v>
      </c>
      <c r="ESA54" s="115">
        <f t="shared" si="588"/>
        <v>0</v>
      </c>
      <c r="ESB54" s="115">
        <f t="shared" si="588"/>
        <v>0</v>
      </c>
      <c r="ESC54" s="115">
        <f t="shared" si="588"/>
        <v>0</v>
      </c>
      <c r="ESD54" s="115">
        <f t="shared" si="588"/>
        <v>0</v>
      </c>
      <c r="ESE54" s="115">
        <f t="shared" si="588"/>
        <v>0</v>
      </c>
      <c r="ESF54" s="115">
        <f t="shared" si="588"/>
        <v>0</v>
      </c>
      <c r="ESG54" s="115">
        <f t="shared" si="588"/>
        <v>0</v>
      </c>
      <c r="ESH54" s="95">
        <f t="shared" ref="ESH54:ESH55" si="589">SUM(ERV54:ESG54)</f>
        <v>0</v>
      </c>
      <c r="ESI54" s="106" t="s">
        <v>53</v>
      </c>
      <c r="ESJ54" s="105">
        <v>9491.7000000000007</v>
      </c>
      <c r="ESK54" s="90">
        <f t="shared" ref="ESK54:ESK55" si="590">SUM(ESJ54/12)</f>
        <v>790.97500000000002</v>
      </c>
      <c r="ESL54" s="115">
        <v>0</v>
      </c>
      <c r="ESM54" s="115">
        <f t="shared" ref="ESM54:ESW55" si="591">ESL54</f>
        <v>0</v>
      </c>
      <c r="ESN54" s="115">
        <f t="shared" si="591"/>
        <v>0</v>
      </c>
      <c r="ESO54" s="115">
        <f t="shared" si="591"/>
        <v>0</v>
      </c>
      <c r="ESP54" s="115">
        <f t="shared" si="591"/>
        <v>0</v>
      </c>
      <c r="ESQ54" s="115">
        <f t="shared" si="591"/>
        <v>0</v>
      </c>
      <c r="ESR54" s="115">
        <f t="shared" si="591"/>
        <v>0</v>
      </c>
      <c r="ESS54" s="115">
        <f t="shared" si="591"/>
        <v>0</v>
      </c>
      <c r="EST54" s="115">
        <f t="shared" si="591"/>
        <v>0</v>
      </c>
      <c r="ESU54" s="115">
        <f t="shared" si="591"/>
        <v>0</v>
      </c>
      <c r="ESV54" s="115">
        <f t="shared" si="591"/>
        <v>0</v>
      </c>
      <c r="ESW54" s="115">
        <f t="shared" si="591"/>
        <v>0</v>
      </c>
      <c r="ESX54" s="95">
        <f t="shared" ref="ESX54:ESX55" si="592">SUM(ESL54:ESW54)</f>
        <v>0</v>
      </c>
      <c r="ESY54" s="106" t="s">
        <v>53</v>
      </c>
      <c r="ESZ54" s="105">
        <v>9491.7000000000007</v>
      </c>
      <c r="ETA54" s="90">
        <f t="shared" ref="ETA54:ETA55" si="593">SUM(ESZ54/12)</f>
        <v>790.97500000000002</v>
      </c>
      <c r="ETB54" s="115">
        <v>0</v>
      </c>
      <c r="ETC54" s="115">
        <f t="shared" ref="ETC54:ETM55" si="594">ETB54</f>
        <v>0</v>
      </c>
      <c r="ETD54" s="115">
        <f t="shared" si="594"/>
        <v>0</v>
      </c>
      <c r="ETE54" s="115">
        <f t="shared" si="594"/>
        <v>0</v>
      </c>
      <c r="ETF54" s="115">
        <f t="shared" si="594"/>
        <v>0</v>
      </c>
      <c r="ETG54" s="115">
        <f t="shared" si="594"/>
        <v>0</v>
      </c>
      <c r="ETH54" s="115">
        <f t="shared" si="594"/>
        <v>0</v>
      </c>
      <c r="ETI54" s="115">
        <f t="shared" si="594"/>
        <v>0</v>
      </c>
      <c r="ETJ54" s="115">
        <f t="shared" si="594"/>
        <v>0</v>
      </c>
      <c r="ETK54" s="115">
        <f t="shared" si="594"/>
        <v>0</v>
      </c>
      <c r="ETL54" s="115">
        <f t="shared" si="594"/>
        <v>0</v>
      </c>
      <c r="ETM54" s="115">
        <f t="shared" si="594"/>
        <v>0</v>
      </c>
      <c r="ETN54" s="95">
        <f t="shared" ref="ETN54:ETN55" si="595">SUM(ETB54:ETM54)</f>
        <v>0</v>
      </c>
      <c r="ETO54" s="106" t="s">
        <v>53</v>
      </c>
      <c r="ETP54" s="105">
        <v>9491.7000000000007</v>
      </c>
      <c r="ETQ54" s="90">
        <f t="shared" ref="ETQ54:ETQ55" si="596">SUM(ETP54/12)</f>
        <v>790.97500000000002</v>
      </c>
      <c r="ETR54" s="115">
        <v>0</v>
      </c>
      <c r="ETS54" s="115">
        <f t="shared" ref="ETS54:EUC55" si="597">ETR54</f>
        <v>0</v>
      </c>
      <c r="ETT54" s="115">
        <f t="shared" si="597"/>
        <v>0</v>
      </c>
      <c r="ETU54" s="115">
        <f t="shared" si="597"/>
        <v>0</v>
      </c>
      <c r="ETV54" s="115">
        <f t="shared" si="597"/>
        <v>0</v>
      </c>
      <c r="ETW54" s="115">
        <f t="shared" si="597"/>
        <v>0</v>
      </c>
      <c r="ETX54" s="115">
        <f t="shared" si="597"/>
        <v>0</v>
      </c>
      <c r="ETY54" s="115">
        <f t="shared" si="597"/>
        <v>0</v>
      </c>
      <c r="ETZ54" s="115">
        <f t="shared" si="597"/>
        <v>0</v>
      </c>
      <c r="EUA54" s="115">
        <f t="shared" si="597"/>
        <v>0</v>
      </c>
      <c r="EUB54" s="115">
        <f t="shared" si="597"/>
        <v>0</v>
      </c>
      <c r="EUC54" s="115">
        <f t="shared" si="597"/>
        <v>0</v>
      </c>
      <c r="EUD54" s="95">
        <f t="shared" ref="EUD54:EUD55" si="598">SUM(ETR54:EUC54)</f>
        <v>0</v>
      </c>
      <c r="EUE54" s="106" t="s">
        <v>53</v>
      </c>
      <c r="EUF54" s="105">
        <v>9491.7000000000007</v>
      </c>
      <c r="EUG54" s="90">
        <f t="shared" ref="EUG54:EUG55" si="599">SUM(EUF54/12)</f>
        <v>790.97500000000002</v>
      </c>
      <c r="EUH54" s="115">
        <v>0</v>
      </c>
      <c r="EUI54" s="115">
        <f t="shared" ref="EUI54:EUS55" si="600">EUH54</f>
        <v>0</v>
      </c>
      <c r="EUJ54" s="115">
        <f t="shared" si="600"/>
        <v>0</v>
      </c>
      <c r="EUK54" s="115">
        <f t="shared" si="600"/>
        <v>0</v>
      </c>
      <c r="EUL54" s="115">
        <f t="shared" si="600"/>
        <v>0</v>
      </c>
      <c r="EUM54" s="115">
        <f t="shared" si="600"/>
        <v>0</v>
      </c>
      <c r="EUN54" s="115">
        <f t="shared" si="600"/>
        <v>0</v>
      </c>
      <c r="EUO54" s="115">
        <f t="shared" si="600"/>
        <v>0</v>
      </c>
      <c r="EUP54" s="115">
        <f t="shared" si="600"/>
        <v>0</v>
      </c>
      <c r="EUQ54" s="115">
        <f t="shared" si="600"/>
        <v>0</v>
      </c>
      <c r="EUR54" s="115">
        <f t="shared" si="600"/>
        <v>0</v>
      </c>
      <c r="EUS54" s="115">
        <f t="shared" si="600"/>
        <v>0</v>
      </c>
      <c r="EUT54" s="95">
        <f t="shared" ref="EUT54:EUT55" si="601">SUM(EUH54:EUS54)</f>
        <v>0</v>
      </c>
      <c r="EUU54" s="106" t="s">
        <v>53</v>
      </c>
      <c r="EUV54" s="105">
        <v>9491.7000000000007</v>
      </c>
      <c r="EUW54" s="90">
        <f t="shared" ref="EUW54:EUW55" si="602">SUM(EUV54/12)</f>
        <v>790.97500000000002</v>
      </c>
      <c r="EUX54" s="115">
        <v>0</v>
      </c>
      <c r="EUY54" s="115">
        <f t="shared" ref="EUY54:EVI55" si="603">EUX54</f>
        <v>0</v>
      </c>
      <c r="EUZ54" s="115">
        <f t="shared" si="603"/>
        <v>0</v>
      </c>
      <c r="EVA54" s="115">
        <f t="shared" si="603"/>
        <v>0</v>
      </c>
      <c r="EVB54" s="115">
        <f t="shared" si="603"/>
        <v>0</v>
      </c>
      <c r="EVC54" s="115">
        <f t="shared" si="603"/>
        <v>0</v>
      </c>
      <c r="EVD54" s="115">
        <f t="shared" si="603"/>
        <v>0</v>
      </c>
      <c r="EVE54" s="115">
        <f t="shared" si="603"/>
        <v>0</v>
      </c>
      <c r="EVF54" s="115">
        <f t="shared" si="603"/>
        <v>0</v>
      </c>
      <c r="EVG54" s="115">
        <f t="shared" si="603"/>
        <v>0</v>
      </c>
      <c r="EVH54" s="115">
        <f t="shared" si="603"/>
        <v>0</v>
      </c>
      <c r="EVI54" s="115">
        <f t="shared" si="603"/>
        <v>0</v>
      </c>
      <c r="EVJ54" s="95">
        <f t="shared" ref="EVJ54:EVJ55" si="604">SUM(EUX54:EVI54)</f>
        <v>0</v>
      </c>
      <c r="EVK54" s="106" t="s">
        <v>53</v>
      </c>
      <c r="EVL54" s="105">
        <v>9491.7000000000007</v>
      </c>
      <c r="EVM54" s="90">
        <f t="shared" ref="EVM54:EVM55" si="605">SUM(EVL54/12)</f>
        <v>790.97500000000002</v>
      </c>
      <c r="EVN54" s="115">
        <v>0</v>
      </c>
      <c r="EVO54" s="115">
        <f t="shared" ref="EVO54:EVY55" si="606">EVN54</f>
        <v>0</v>
      </c>
      <c r="EVP54" s="115">
        <f t="shared" si="606"/>
        <v>0</v>
      </c>
      <c r="EVQ54" s="115">
        <f t="shared" si="606"/>
        <v>0</v>
      </c>
      <c r="EVR54" s="115">
        <f t="shared" si="606"/>
        <v>0</v>
      </c>
      <c r="EVS54" s="115">
        <f t="shared" si="606"/>
        <v>0</v>
      </c>
      <c r="EVT54" s="115">
        <f t="shared" si="606"/>
        <v>0</v>
      </c>
      <c r="EVU54" s="115">
        <f t="shared" si="606"/>
        <v>0</v>
      </c>
      <c r="EVV54" s="115">
        <f t="shared" si="606"/>
        <v>0</v>
      </c>
      <c r="EVW54" s="115">
        <f t="shared" si="606"/>
        <v>0</v>
      </c>
      <c r="EVX54" s="115">
        <f t="shared" si="606"/>
        <v>0</v>
      </c>
      <c r="EVY54" s="115">
        <f t="shared" si="606"/>
        <v>0</v>
      </c>
      <c r="EVZ54" s="95">
        <f t="shared" ref="EVZ54:EVZ55" si="607">SUM(EVN54:EVY54)</f>
        <v>0</v>
      </c>
      <c r="EWA54" s="106" t="s">
        <v>53</v>
      </c>
      <c r="EWB54" s="105">
        <v>9491.7000000000007</v>
      </c>
      <c r="EWC54" s="90">
        <f t="shared" ref="EWC54:EWC55" si="608">SUM(EWB54/12)</f>
        <v>790.97500000000002</v>
      </c>
      <c r="EWD54" s="115">
        <v>0</v>
      </c>
      <c r="EWE54" s="115">
        <f t="shared" ref="EWE54:EWO55" si="609">EWD54</f>
        <v>0</v>
      </c>
      <c r="EWF54" s="115">
        <f t="shared" si="609"/>
        <v>0</v>
      </c>
      <c r="EWG54" s="115">
        <f t="shared" si="609"/>
        <v>0</v>
      </c>
      <c r="EWH54" s="115">
        <f t="shared" si="609"/>
        <v>0</v>
      </c>
      <c r="EWI54" s="115">
        <f t="shared" si="609"/>
        <v>0</v>
      </c>
      <c r="EWJ54" s="115">
        <f t="shared" si="609"/>
        <v>0</v>
      </c>
      <c r="EWK54" s="115">
        <f t="shared" si="609"/>
        <v>0</v>
      </c>
      <c r="EWL54" s="115">
        <f t="shared" si="609"/>
        <v>0</v>
      </c>
      <c r="EWM54" s="115">
        <f t="shared" si="609"/>
        <v>0</v>
      </c>
      <c r="EWN54" s="115">
        <f t="shared" si="609"/>
        <v>0</v>
      </c>
      <c r="EWO54" s="115">
        <f t="shared" si="609"/>
        <v>0</v>
      </c>
      <c r="EWP54" s="95">
        <f t="shared" ref="EWP54:EWP55" si="610">SUM(EWD54:EWO54)</f>
        <v>0</v>
      </c>
      <c r="EWQ54" s="106" t="s">
        <v>53</v>
      </c>
      <c r="EWR54" s="105">
        <v>9491.7000000000007</v>
      </c>
      <c r="EWS54" s="90">
        <f t="shared" ref="EWS54:EWS55" si="611">SUM(EWR54/12)</f>
        <v>790.97500000000002</v>
      </c>
      <c r="EWT54" s="115">
        <v>0</v>
      </c>
      <c r="EWU54" s="115">
        <f t="shared" ref="EWU54:EXE55" si="612">EWT54</f>
        <v>0</v>
      </c>
      <c r="EWV54" s="115">
        <f t="shared" si="612"/>
        <v>0</v>
      </c>
      <c r="EWW54" s="115">
        <f t="shared" si="612"/>
        <v>0</v>
      </c>
      <c r="EWX54" s="115">
        <f t="shared" si="612"/>
        <v>0</v>
      </c>
      <c r="EWY54" s="115">
        <f t="shared" si="612"/>
        <v>0</v>
      </c>
      <c r="EWZ54" s="115">
        <f t="shared" si="612"/>
        <v>0</v>
      </c>
      <c r="EXA54" s="115">
        <f t="shared" si="612"/>
        <v>0</v>
      </c>
      <c r="EXB54" s="115">
        <f t="shared" si="612"/>
        <v>0</v>
      </c>
      <c r="EXC54" s="115">
        <f t="shared" si="612"/>
        <v>0</v>
      </c>
      <c r="EXD54" s="115">
        <f t="shared" si="612"/>
        <v>0</v>
      </c>
      <c r="EXE54" s="115">
        <f t="shared" si="612"/>
        <v>0</v>
      </c>
      <c r="EXF54" s="95">
        <f t="shared" ref="EXF54:EXF55" si="613">SUM(EWT54:EXE54)</f>
        <v>0</v>
      </c>
      <c r="EXG54" s="106" t="s">
        <v>53</v>
      </c>
      <c r="EXH54" s="105">
        <v>9491.7000000000007</v>
      </c>
      <c r="EXI54" s="90">
        <f t="shared" ref="EXI54:EXI55" si="614">SUM(EXH54/12)</f>
        <v>790.97500000000002</v>
      </c>
      <c r="EXJ54" s="115">
        <v>0</v>
      </c>
      <c r="EXK54" s="115">
        <f t="shared" ref="EXK54:EXU55" si="615">EXJ54</f>
        <v>0</v>
      </c>
      <c r="EXL54" s="115">
        <f t="shared" si="615"/>
        <v>0</v>
      </c>
      <c r="EXM54" s="115">
        <f t="shared" si="615"/>
        <v>0</v>
      </c>
      <c r="EXN54" s="115">
        <f t="shared" si="615"/>
        <v>0</v>
      </c>
      <c r="EXO54" s="115">
        <f t="shared" si="615"/>
        <v>0</v>
      </c>
      <c r="EXP54" s="115">
        <f t="shared" si="615"/>
        <v>0</v>
      </c>
      <c r="EXQ54" s="115">
        <f t="shared" si="615"/>
        <v>0</v>
      </c>
      <c r="EXR54" s="115">
        <f t="shared" si="615"/>
        <v>0</v>
      </c>
      <c r="EXS54" s="115">
        <f t="shared" si="615"/>
        <v>0</v>
      </c>
      <c r="EXT54" s="115">
        <f t="shared" si="615"/>
        <v>0</v>
      </c>
      <c r="EXU54" s="115">
        <f t="shared" si="615"/>
        <v>0</v>
      </c>
      <c r="EXV54" s="95">
        <f t="shared" ref="EXV54:EXV55" si="616">SUM(EXJ54:EXU54)</f>
        <v>0</v>
      </c>
      <c r="EXW54" s="106" t="s">
        <v>53</v>
      </c>
      <c r="EXX54" s="105">
        <v>9491.7000000000007</v>
      </c>
      <c r="EXY54" s="90">
        <f t="shared" ref="EXY54:EXY55" si="617">SUM(EXX54/12)</f>
        <v>790.97500000000002</v>
      </c>
      <c r="EXZ54" s="115">
        <v>0</v>
      </c>
      <c r="EYA54" s="115">
        <f t="shared" ref="EYA54:EYK55" si="618">EXZ54</f>
        <v>0</v>
      </c>
      <c r="EYB54" s="115">
        <f t="shared" si="618"/>
        <v>0</v>
      </c>
      <c r="EYC54" s="115">
        <f t="shared" si="618"/>
        <v>0</v>
      </c>
      <c r="EYD54" s="115">
        <f t="shared" si="618"/>
        <v>0</v>
      </c>
      <c r="EYE54" s="115">
        <f t="shared" si="618"/>
        <v>0</v>
      </c>
      <c r="EYF54" s="115">
        <f t="shared" si="618"/>
        <v>0</v>
      </c>
      <c r="EYG54" s="115">
        <f t="shared" si="618"/>
        <v>0</v>
      </c>
      <c r="EYH54" s="115">
        <f t="shared" si="618"/>
        <v>0</v>
      </c>
      <c r="EYI54" s="115">
        <f t="shared" si="618"/>
        <v>0</v>
      </c>
      <c r="EYJ54" s="115">
        <f t="shared" si="618"/>
        <v>0</v>
      </c>
      <c r="EYK54" s="115">
        <f t="shared" si="618"/>
        <v>0</v>
      </c>
      <c r="EYL54" s="95">
        <f t="shared" ref="EYL54:EYL55" si="619">SUM(EXZ54:EYK54)</f>
        <v>0</v>
      </c>
      <c r="EYM54" s="106" t="s">
        <v>53</v>
      </c>
      <c r="EYN54" s="105">
        <v>9491.7000000000007</v>
      </c>
      <c r="EYO54" s="90">
        <f t="shared" ref="EYO54:EYO55" si="620">SUM(EYN54/12)</f>
        <v>790.97500000000002</v>
      </c>
      <c r="EYP54" s="115">
        <v>0</v>
      </c>
      <c r="EYQ54" s="115">
        <f t="shared" ref="EYQ54:EZA55" si="621">EYP54</f>
        <v>0</v>
      </c>
      <c r="EYR54" s="115">
        <f t="shared" si="621"/>
        <v>0</v>
      </c>
      <c r="EYS54" s="115">
        <f t="shared" si="621"/>
        <v>0</v>
      </c>
      <c r="EYT54" s="115">
        <f t="shared" si="621"/>
        <v>0</v>
      </c>
      <c r="EYU54" s="115">
        <f t="shared" si="621"/>
        <v>0</v>
      </c>
      <c r="EYV54" s="115">
        <f t="shared" si="621"/>
        <v>0</v>
      </c>
      <c r="EYW54" s="115">
        <f t="shared" si="621"/>
        <v>0</v>
      </c>
      <c r="EYX54" s="115">
        <f t="shared" si="621"/>
        <v>0</v>
      </c>
      <c r="EYY54" s="115">
        <f t="shared" si="621"/>
        <v>0</v>
      </c>
      <c r="EYZ54" s="115">
        <f t="shared" si="621"/>
        <v>0</v>
      </c>
      <c r="EZA54" s="115">
        <f t="shared" si="621"/>
        <v>0</v>
      </c>
      <c r="EZB54" s="95">
        <f t="shared" ref="EZB54:EZB55" si="622">SUM(EYP54:EZA54)</f>
        <v>0</v>
      </c>
      <c r="EZC54" s="106" t="s">
        <v>53</v>
      </c>
      <c r="EZD54" s="105">
        <v>9491.7000000000007</v>
      </c>
      <c r="EZE54" s="90">
        <f t="shared" ref="EZE54:EZE55" si="623">SUM(EZD54/12)</f>
        <v>790.97500000000002</v>
      </c>
      <c r="EZF54" s="115">
        <v>0</v>
      </c>
      <c r="EZG54" s="115">
        <f t="shared" ref="EZG54:EZQ55" si="624">EZF54</f>
        <v>0</v>
      </c>
      <c r="EZH54" s="115">
        <f t="shared" si="624"/>
        <v>0</v>
      </c>
      <c r="EZI54" s="115">
        <f t="shared" si="624"/>
        <v>0</v>
      </c>
      <c r="EZJ54" s="115">
        <f t="shared" si="624"/>
        <v>0</v>
      </c>
      <c r="EZK54" s="115">
        <f t="shared" si="624"/>
        <v>0</v>
      </c>
      <c r="EZL54" s="115">
        <f t="shared" si="624"/>
        <v>0</v>
      </c>
      <c r="EZM54" s="115">
        <f t="shared" si="624"/>
        <v>0</v>
      </c>
      <c r="EZN54" s="115">
        <f t="shared" si="624"/>
        <v>0</v>
      </c>
      <c r="EZO54" s="115">
        <f t="shared" si="624"/>
        <v>0</v>
      </c>
      <c r="EZP54" s="115">
        <f t="shared" si="624"/>
        <v>0</v>
      </c>
      <c r="EZQ54" s="115">
        <f t="shared" si="624"/>
        <v>0</v>
      </c>
      <c r="EZR54" s="95">
        <f t="shared" ref="EZR54:EZR55" si="625">SUM(EZF54:EZQ54)</f>
        <v>0</v>
      </c>
      <c r="EZS54" s="106" t="s">
        <v>53</v>
      </c>
      <c r="EZT54" s="105">
        <v>9491.7000000000007</v>
      </c>
      <c r="EZU54" s="90">
        <f t="shared" ref="EZU54:EZU55" si="626">SUM(EZT54/12)</f>
        <v>790.97500000000002</v>
      </c>
      <c r="EZV54" s="115">
        <v>0</v>
      </c>
      <c r="EZW54" s="115">
        <f t="shared" ref="EZW54:FAG55" si="627">EZV54</f>
        <v>0</v>
      </c>
      <c r="EZX54" s="115">
        <f t="shared" si="627"/>
        <v>0</v>
      </c>
      <c r="EZY54" s="115">
        <f t="shared" si="627"/>
        <v>0</v>
      </c>
      <c r="EZZ54" s="115">
        <f t="shared" si="627"/>
        <v>0</v>
      </c>
      <c r="FAA54" s="115">
        <f t="shared" si="627"/>
        <v>0</v>
      </c>
      <c r="FAB54" s="115">
        <f t="shared" si="627"/>
        <v>0</v>
      </c>
      <c r="FAC54" s="115">
        <f t="shared" si="627"/>
        <v>0</v>
      </c>
      <c r="FAD54" s="115">
        <f t="shared" si="627"/>
        <v>0</v>
      </c>
      <c r="FAE54" s="115">
        <f t="shared" si="627"/>
        <v>0</v>
      </c>
      <c r="FAF54" s="115">
        <f t="shared" si="627"/>
        <v>0</v>
      </c>
      <c r="FAG54" s="115">
        <f t="shared" si="627"/>
        <v>0</v>
      </c>
      <c r="FAH54" s="95">
        <f t="shared" ref="FAH54:FAH55" si="628">SUM(EZV54:FAG54)</f>
        <v>0</v>
      </c>
      <c r="FAI54" s="106" t="s">
        <v>53</v>
      </c>
      <c r="FAJ54" s="105">
        <v>9491.7000000000007</v>
      </c>
      <c r="FAK54" s="90">
        <f t="shared" ref="FAK54:FAK55" si="629">SUM(FAJ54/12)</f>
        <v>790.97500000000002</v>
      </c>
      <c r="FAL54" s="115">
        <v>0</v>
      </c>
      <c r="FAM54" s="115">
        <f t="shared" ref="FAM54:FAW55" si="630">FAL54</f>
        <v>0</v>
      </c>
      <c r="FAN54" s="115">
        <f t="shared" si="630"/>
        <v>0</v>
      </c>
      <c r="FAO54" s="115">
        <f t="shared" si="630"/>
        <v>0</v>
      </c>
      <c r="FAP54" s="115">
        <f t="shared" si="630"/>
        <v>0</v>
      </c>
      <c r="FAQ54" s="115">
        <f t="shared" si="630"/>
        <v>0</v>
      </c>
      <c r="FAR54" s="115">
        <f t="shared" si="630"/>
        <v>0</v>
      </c>
      <c r="FAS54" s="115">
        <f t="shared" si="630"/>
        <v>0</v>
      </c>
      <c r="FAT54" s="115">
        <f t="shared" si="630"/>
        <v>0</v>
      </c>
      <c r="FAU54" s="115">
        <f t="shared" si="630"/>
        <v>0</v>
      </c>
      <c r="FAV54" s="115">
        <f t="shared" si="630"/>
        <v>0</v>
      </c>
      <c r="FAW54" s="115">
        <f t="shared" si="630"/>
        <v>0</v>
      </c>
      <c r="FAX54" s="95">
        <f t="shared" ref="FAX54:FAX55" si="631">SUM(FAL54:FAW54)</f>
        <v>0</v>
      </c>
      <c r="FAY54" s="106" t="s">
        <v>53</v>
      </c>
      <c r="FAZ54" s="105">
        <v>9491.7000000000007</v>
      </c>
      <c r="FBA54" s="90">
        <f t="shared" ref="FBA54:FBA55" si="632">SUM(FAZ54/12)</f>
        <v>790.97500000000002</v>
      </c>
      <c r="FBB54" s="115">
        <v>0</v>
      </c>
      <c r="FBC54" s="115">
        <f t="shared" ref="FBC54:FBM55" si="633">FBB54</f>
        <v>0</v>
      </c>
      <c r="FBD54" s="115">
        <f t="shared" si="633"/>
        <v>0</v>
      </c>
      <c r="FBE54" s="115">
        <f t="shared" si="633"/>
        <v>0</v>
      </c>
      <c r="FBF54" s="115">
        <f t="shared" si="633"/>
        <v>0</v>
      </c>
      <c r="FBG54" s="115">
        <f t="shared" si="633"/>
        <v>0</v>
      </c>
      <c r="FBH54" s="115">
        <f t="shared" si="633"/>
        <v>0</v>
      </c>
      <c r="FBI54" s="115">
        <f t="shared" si="633"/>
        <v>0</v>
      </c>
      <c r="FBJ54" s="115">
        <f t="shared" si="633"/>
        <v>0</v>
      </c>
      <c r="FBK54" s="115">
        <f t="shared" si="633"/>
        <v>0</v>
      </c>
      <c r="FBL54" s="115">
        <f t="shared" si="633"/>
        <v>0</v>
      </c>
      <c r="FBM54" s="115">
        <f t="shared" si="633"/>
        <v>0</v>
      </c>
      <c r="FBN54" s="95">
        <f t="shared" ref="FBN54:FBN55" si="634">SUM(FBB54:FBM54)</f>
        <v>0</v>
      </c>
      <c r="FBO54" s="106" t="s">
        <v>53</v>
      </c>
      <c r="FBP54" s="105">
        <v>9491.7000000000007</v>
      </c>
      <c r="FBQ54" s="90">
        <f t="shared" ref="FBQ54:FBQ55" si="635">SUM(FBP54/12)</f>
        <v>790.97500000000002</v>
      </c>
      <c r="FBR54" s="115">
        <v>0</v>
      </c>
      <c r="FBS54" s="115">
        <f t="shared" ref="FBS54:FCC55" si="636">FBR54</f>
        <v>0</v>
      </c>
      <c r="FBT54" s="115">
        <f t="shared" si="636"/>
        <v>0</v>
      </c>
      <c r="FBU54" s="115">
        <f t="shared" si="636"/>
        <v>0</v>
      </c>
      <c r="FBV54" s="115">
        <f t="shared" si="636"/>
        <v>0</v>
      </c>
      <c r="FBW54" s="115">
        <f t="shared" si="636"/>
        <v>0</v>
      </c>
      <c r="FBX54" s="115">
        <f t="shared" si="636"/>
        <v>0</v>
      </c>
      <c r="FBY54" s="115">
        <f t="shared" si="636"/>
        <v>0</v>
      </c>
      <c r="FBZ54" s="115">
        <f t="shared" si="636"/>
        <v>0</v>
      </c>
      <c r="FCA54" s="115">
        <f t="shared" si="636"/>
        <v>0</v>
      </c>
      <c r="FCB54" s="115">
        <f t="shared" si="636"/>
        <v>0</v>
      </c>
      <c r="FCC54" s="115">
        <f t="shared" si="636"/>
        <v>0</v>
      </c>
      <c r="FCD54" s="95">
        <f t="shared" ref="FCD54:FCD55" si="637">SUM(FBR54:FCC54)</f>
        <v>0</v>
      </c>
      <c r="FCE54" s="106" t="s">
        <v>53</v>
      </c>
      <c r="FCF54" s="105">
        <v>9491.7000000000007</v>
      </c>
      <c r="FCG54" s="90">
        <f t="shared" ref="FCG54:FCG55" si="638">SUM(FCF54/12)</f>
        <v>790.97500000000002</v>
      </c>
      <c r="FCH54" s="115">
        <v>0</v>
      </c>
      <c r="FCI54" s="115">
        <f t="shared" ref="FCI54:FCS55" si="639">FCH54</f>
        <v>0</v>
      </c>
      <c r="FCJ54" s="115">
        <f t="shared" si="639"/>
        <v>0</v>
      </c>
      <c r="FCK54" s="115">
        <f t="shared" si="639"/>
        <v>0</v>
      </c>
      <c r="FCL54" s="115">
        <f t="shared" si="639"/>
        <v>0</v>
      </c>
      <c r="FCM54" s="115">
        <f t="shared" si="639"/>
        <v>0</v>
      </c>
      <c r="FCN54" s="115">
        <f t="shared" si="639"/>
        <v>0</v>
      </c>
      <c r="FCO54" s="115">
        <f t="shared" si="639"/>
        <v>0</v>
      </c>
      <c r="FCP54" s="115">
        <f t="shared" si="639"/>
        <v>0</v>
      </c>
      <c r="FCQ54" s="115">
        <f t="shared" si="639"/>
        <v>0</v>
      </c>
      <c r="FCR54" s="115">
        <f t="shared" si="639"/>
        <v>0</v>
      </c>
      <c r="FCS54" s="115">
        <f t="shared" si="639"/>
        <v>0</v>
      </c>
      <c r="FCT54" s="95">
        <f t="shared" ref="FCT54:FCT55" si="640">SUM(FCH54:FCS54)</f>
        <v>0</v>
      </c>
      <c r="FCU54" s="106" t="s">
        <v>53</v>
      </c>
      <c r="FCV54" s="105">
        <v>9491.7000000000007</v>
      </c>
      <c r="FCW54" s="90">
        <f t="shared" ref="FCW54:FCW55" si="641">SUM(FCV54/12)</f>
        <v>790.97500000000002</v>
      </c>
      <c r="FCX54" s="115">
        <v>0</v>
      </c>
      <c r="FCY54" s="115">
        <f t="shared" ref="FCY54:FDI55" si="642">FCX54</f>
        <v>0</v>
      </c>
      <c r="FCZ54" s="115">
        <f t="shared" si="642"/>
        <v>0</v>
      </c>
      <c r="FDA54" s="115">
        <f t="shared" si="642"/>
        <v>0</v>
      </c>
      <c r="FDB54" s="115">
        <f t="shared" si="642"/>
        <v>0</v>
      </c>
      <c r="FDC54" s="115">
        <f t="shared" si="642"/>
        <v>0</v>
      </c>
      <c r="FDD54" s="115">
        <f t="shared" si="642"/>
        <v>0</v>
      </c>
      <c r="FDE54" s="115">
        <f t="shared" si="642"/>
        <v>0</v>
      </c>
      <c r="FDF54" s="115">
        <f t="shared" si="642"/>
        <v>0</v>
      </c>
      <c r="FDG54" s="115">
        <f t="shared" si="642"/>
        <v>0</v>
      </c>
      <c r="FDH54" s="115">
        <f t="shared" si="642"/>
        <v>0</v>
      </c>
      <c r="FDI54" s="115">
        <f t="shared" si="642"/>
        <v>0</v>
      </c>
      <c r="FDJ54" s="95">
        <f t="shared" ref="FDJ54:FDJ55" si="643">SUM(FCX54:FDI54)</f>
        <v>0</v>
      </c>
      <c r="FDK54" s="106" t="s">
        <v>53</v>
      </c>
      <c r="FDL54" s="105">
        <v>9491.7000000000007</v>
      </c>
      <c r="FDM54" s="90">
        <f t="shared" ref="FDM54:FDM55" si="644">SUM(FDL54/12)</f>
        <v>790.97500000000002</v>
      </c>
      <c r="FDN54" s="115">
        <v>0</v>
      </c>
      <c r="FDO54" s="115">
        <f t="shared" ref="FDO54:FDY55" si="645">FDN54</f>
        <v>0</v>
      </c>
      <c r="FDP54" s="115">
        <f t="shared" si="645"/>
        <v>0</v>
      </c>
      <c r="FDQ54" s="115">
        <f t="shared" si="645"/>
        <v>0</v>
      </c>
      <c r="FDR54" s="115">
        <f t="shared" si="645"/>
        <v>0</v>
      </c>
      <c r="FDS54" s="115">
        <f t="shared" si="645"/>
        <v>0</v>
      </c>
      <c r="FDT54" s="115">
        <f t="shared" si="645"/>
        <v>0</v>
      </c>
      <c r="FDU54" s="115">
        <f t="shared" si="645"/>
        <v>0</v>
      </c>
      <c r="FDV54" s="115">
        <f t="shared" si="645"/>
        <v>0</v>
      </c>
      <c r="FDW54" s="115">
        <f t="shared" si="645"/>
        <v>0</v>
      </c>
      <c r="FDX54" s="115">
        <f t="shared" si="645"/>
        <v>0</v>
      </c>
      <c r="FDY54" s="115">
        <f t="shared" si="645"/>
        <v>0</v>
      </c>
      <c r="FDZ54" s="95">
        <f t="shared" ref="FDZ54:FDZ55" si="646">SUM(FDN54:FDY54)</f>
        <v>0</v>
      </c>
      <c r="FEA54" s="106" t="s">
        <v>53</v>
      </c>
      <c r="FEB54" s="105">
        <v>9491.7000000000007</v>
      </c>
      <c r="FEC54" s="90">
        <f t="shared" ref="FEC54:FEC55" si="647">SUM(FEB54/12)</f>
        <v>790.97500000000002</v>
      </c>
      <c r="FED54" s="115">
        <v>0</v>
      </c>
      <c r="FEE54" s="115">
        <f t="shared" ref="FEE54:FEO55" si="648">FED54</f>
        <v>0</v>
      </c>
      <c r="FEF54" s="115">
        <f t="shared" si="648"/>
        <v>0</v>
      </c>
      <c r="FEG54" s="115">
        <f t="shared" si="648"/>
        <v>0</v>
      </c>
      <c r="FEH54" s="115">
        <f t="shared" si="648"/>
        <v>0</v>
      </c>
      <c r="FEI54" s="115">
        <f t="shared" si="648"/>
        <v>0</v>
      </c>
      <c r="FEJ54" s="115">
        <f t="shared" si="648"/>
        <v>0</v>
      </c>
      <c r="FEK54" s="115">
        <f t="shared" si="648"/>
        <v>0</v>
      </c>
      <c r="FEL54" s="115">
        <f t="shared" si="648"/>
        <v>0</v>
      </c>
      <c r="FEM54" s="115">
        <f t="shared" si="648"/>
        <v>0</v>
      </c>
      <c r="FEN54" s="115">
        <f t="shared" si="648"/>
        <v>0</v>
      </c>
      <c r="FEO54" s="115">
        <f t="shared" si="648"/>
        <v>0</v>
      </c>
      <c r="FEP54" s="95">
        <f t="shared" ref="FEP54:FEP55" si="649">SUM(FED54:FEO54)</f>
        <v>0</v>
      </c>
      <c r="FEQ54" s="106" t="s">
        <v>53</v>
      </c>
      <c r="FER54" s="105">
        <v>9491.7000000000007</v>
      </c>
      <c r="FES54" s="90">
        <f t="shared" ref="FES54:FES55" si="650">SUM(FER54/12)</f>
        <v>790.97500000000002</v>
      </c>
      <c r="FET54" s="115">
        <v>0</v>
      </c>
      <c r="FEU54" s="115">
        <f t="shared" ref="FEU54:FFE55" si="651">FET54</f>
        <v>0</v>
      </c>
      <c r="FEV54" s="115">
        <f t="shared" si="651"/>
        <v>0</v>
      </c>
      <c r="FEW54" s="115">
        <f t="shared" si="651"/>
        <v>0</v>
      </c>
      <c r="FEX54" s="115">
        <f t="shared" si="651"/>
        <v>0</v>
      </c>
      <c r="FEY54" s="115">
        <f t="shared" si="651"/>
        <v>0</v>
      </c>
      <c r="FEZ54" s="115">
        <f t="shared" si="651"/>
        <v>0</v>
      </c>
      <c r="FFA54" s="115">
        <f t="shared" si="651"/>
        <v>0</v>
      </c>
      <c r="FFB54" s="115">
        <f t="shared" si="651"/>
        <v>0</v>
      </c>
      <c r="FFC54" s="115">
        <f t="shared" si="651"/>
        <v>0</v>
      </c>
      <c r="FFD54" s="115">
        <f t="shared" si="651"/>
        <v>0</v>
      </c>
      <c r="FFE54" s="115">
        <f t="shared" si="651"/>
        <v>0</v>
      </c>
      <c r="FFF54" s="95">
        <f t="shared" ref="FFF54:FFF55" si="652">SUM(FET54:FFE54)</f>
        <v>0</v>
      </c>
      <c r="FFG54" s="106" t="s">
        <v>53</v>
      </c>
      <c r="FFH54" s="105">
        <v>9491.7000000000007</v>
      </c>
      <c r="FFI54" s="90">
        <f t="shared" ref="FFI54:FFI55" si="653">SUM(FFH54/12)</f>
        <v>790.97500000000002</v>
      </c>
      <c r="FFJ54" s="115">
        <v>0</v>
      </c>
      <c r="FFK54" s="115">
        <f t="shared" ref="FFK54:FFU55" si="654">FFJ54</f>
        <v>0</v>
      </c>
      <c r="FFL54" s="115">
        <f t="shared" si="654"/>
        <v>0</v>
      </c>
      <c r="FFM54" s="115">
        <f t="shared" si="654"/>
        <v>0</v>
      </c>
      <c r="FFN54" s="115">
        <f t="shared" si="654"/>
        <v>0</v>
      </c>
      <c r="FFO54" s="115">
        <f t="shared" si="654"/>
        <v>0</v>
      </c>
      <c r="FFP54" s="115">
        <f t="shared" si="654"/>
        <v>0</v>
      </c>
      <c r="FFQ54" s="115">
        <f t="shared" si="654"/>
        <v>0</v>
      </c>
      <c r="FFR54" s="115">
        <f t="shared" si="654"/>
        <v>0</v>
      </c>
      <c r="FFS54" s="115">
        <f t="shared" si="654"/>
        <v>0</v>
      </c>
      <c r="FFT54" s="115">
        <f t="shared" si="654"/>
        <v>0</v>
      </c>
      <c r="FFU54" s="115">
        <f t="shared" si="654"/>
        <v>0</v>
      </c>
      <c r="FFV54" s="95">
        <f t="shared" ref="FFV54:FFV55" si="655">SUM(FFJ54:FFU54)</f>
        <v>0</v>
      </c>
      <c r="FFW54" s="106" t="s">
        <v>53</v>
      </c>
      <c r="FFX54" s="105">
        <v>9491.7000000000007</v>
      </c>
      <c r="FFY54" s="90">
        <f t="shared" ref="FFY54:FFY55" si="656">SUM(FFX54/12)</f>
        <v>790.97500000000002</v>
      </c>
      <c r="FFZ54" s="115">
        <v>0</v>
      </c>
      <c r="FGA54" s="115">
        <f t="shared" ref="FGA54:FGK55" si="657">FFZ54</f>
        <v>0</v>
      </c>
      <c r="FGB54" s="115">
        <f t="shared" si="657"/>
        <v>0</v>
      </c>
      <c r="FGC54" s="115">
        <f t="shared" si="657"/>
        <v>0</v>
      </c>
      <c r="FGD54" s="115">
        <f t="shared" si="657"/>
        <v>0</v>
      </c>
      <c r="FGE54" s="115">
        <f t="shared" si="657"/>
        <v>0</v>
      </c>
      <c r="FGF54" s="115">
        <f t="shared" si="657"/>
        <v>0</v>
      </c>
      <c r="FGG54" s="115">
        <f t="shared" si="657"/>
        <v>0</v>
      </c>
      <c r="FGH54" s="115">
        <f t="shared" si="657"/>
        <v>0</v>
      </c>
      <c r="FGI54" s="115">
        <f t="shared" si="657"/>
        <v>0</v>
      </c>
      <c r="FGJ54" s="115">
        <f t="shared" si="657"/>
        <v>0</v>
      </c>
      <c r="FGK54" s="115">
        <f t="shared" si="657"/>
        <v>0</v>
      </c>
      <c r="FGL54" s="95">
        <f t="shared" ref="FGL54:FGL55" si="658">SUM(FFZ54:FGK54)</f>
        <v>0</v>
      </c>
      <c r="FGM54" s="106" t="s">
        <v>53</v>
      </c>
      <c r="FGN54" s="105">
        <v>9491.7000000000007</v>
      </c>
      <c r="FGO54" s="90">
        <f t="shared" ref="FGO54:FGO55" si="659">SUM(FGN54/12)</f>
        <v>790.97500000000002</v>
      </c>
      <c r="FGP54" s="115">
        <v>0</v>
      </c>
      <c r="FGQ54" s="115">
        <f t="shared" ref="FGQ54:FHA55" si="660">FGP54</f>
        <v>0</v>
      </c>
      <c r="FGR54" s="115">
        <f t="shared" si="660"/>
        <v>0</v>
      </c>
      <c r="FGS54" s="115">
        <f t="shared" si="660"/>
        <v>0</v>
      </c>
      <c r="FGT54" s="115">
        <f t="shared" si="660"/>
        <v>0</v>
      </c>
      <c r="FGU54" s="115">
        <f t="shared" si="660"/>
        <v>0</v>
      </c>
      <c r="FGV54" s="115">
        <f t="shared" si="660"/>
        <v>0</v>
      </c>
      <c r="FGW54" s="115">
        <f t="shared" si="660"/>
        <v>0</v>
      </c>
      <c r="FGX54" s="115">
        <f t="shared" si="660"/>
        <v>0</v>
      </c>
      <c r="FGY54" s="115">
        <f t="shared" si="660"/>
        <v>0</v>
      </c>
      <c r="FGZ54" s="115">
        <f t="shared" si="660"/>
        <v>0</v>
      </c>
      <c r="FHA54" s="115">
        <f t="shared" si="660"/>
        <v>0</v>
      </c>
      <c r="FHB54" s="95">
        <f t="shared" ref="FHB54:FHB55" si="661">SUM(FGP54:FHA54)</f>
        <v>0</v>
      </c>
      <c r="FHC54" s="106" t="s">
        <v>53</v>
      </c>
      <c r="FHD54" s="105">
        <v>9491.7000000000007</v>
      </c>
      <c r="FHE54" s="90">
        <f t="shared" ref="FHE54:FHE55" si="662">SUM(FHD54/12)</f>
        <v>790.97500000000002</v>
      </c>
      <c r="FHF54" s="115">
        <v>0</v>
      </c>
      <c r="FHG54" s="115">
        <f t="shared" ref="FHG54:FHQ55" si="663">FHF54</f>
        <v>0</v>
      </c>
      <c r="FHH54" s="115">
        <f t="shared" si="663"/>
        <v>0</v>
      </c>
      <c r="FHI54" s="115">
        <f t="shared" si="663"/>
        <v>0</v>
      </c>
      <c r="FHJ54" s="115">
        <f t="shared" si="663"/>
        <v>0</v>
      </c>
      <c r="FHK54" s="115">
        <f t="shared" si="663"/>
        <v>0</v>
      </c>
      <c r="FHL54" s="115">
        <f t="shared" si="663"/>
        <v>0</v>
      </c>
      <c r="FHM54" s="115">
        <f t="shared" si="663"/>
        <v>0</v>
      </c>
      <c r="FHN54" s="115">
        <f t="shared" si="663"/>
        <v>0</v>
      </c>
      <c r="FHO54" s="115">
        <f t="shared" si="663"/>
        <v>0</v>
      </c>
      <c r="FHP54" s="115">
        <f t="shared" si="663"/>
        <v>0</v>
      </c>
      <c r="FHQ54" s="115">
        <f t="shared" si="663"/>
        <v>0</v>
      </c>
      <c r="FHR54" s="95">
        <f t="shared" ref="FHR54:FHR55" si="664">SUM(FHF54:FHQ54)</f>
        <v>0</v>
      </c>
      <c r="FHS54" s="106" t="s">
        <v>53</v>
      </c>
      <c r="FHT54" s="105">
        <v>9491.7000000000007</v>
      </c>
      <c r="FHU54" s="90">
        <f t="shared" ref="FHU54:FHU55" si="665">SUM(FHT54/12)</f>
        <v>790.97500000000002</v>
      </c>
      <c r="FHV54" s="115">
        <v>0</v>
      </c>
      <c r="FHW54" s="115">
        <f t="shared" ref="FHW54:FIG55" si="666">FHV54</f>
        <v>0</v>
      </c>
      <c r="FHX54" s="115">
        <f t="shared" si="666"/>
        <v>0</v>
      </c>
      <c r="FHY54" s="115">
        <f t="shared" si="666"/>
        <v>0</v>
      </c>
      <c r="FHZ54" s="115">
        <f t="shared" si="666"/>
        <v>0</v>
      </c>
      <c r="FIA54" s="115">
        <f t="shared" si="666"/>
        <v>0</v>
      </c>
      <c r="FIB54" s="115">
        <f t="shared" si="666"/>
        <v>0</v>
      </c>
      <c r="FIC54" s="115">
        <f t="shared" si="666"/>
        <v>0</v>
      </c>
      <c r="FID54" s="115">
        <f t="shared" si="666"/>
        <v>0</v>
      </c>
      <c r="FIE54" s="115">
        <f t="shared" si="666"/>
        <v>0</v>
      </c>
      <c r="FIF54" s="115">
        <f t="shared" si="666"/>
        <v>0</v>
      </c>
      <c r="FIG54" s="115">
        <f t="shared" si="666"/>
        <v>0</v>
      </c>
      <c r="FIH54" s="95">
        <f t="shared" ref="FIH54:FIH55" si="667">SUM(FHV54:FIG54)</f>
        <v>0</v>
      </c>
      <c r="FII54" s="106" t="s">
        <v>53</v>
      </c>
      <c r="FIJ54" s="105">
        <v>9491.7000000000007</v>
      </c>
      <c r="FIK54" s="90">
        <f t="shared" ref="FIK54:FIK55" si="668">SUM(FIJ54/12)</f>
        <v>790.97500000000002</v>
      </c>
      <c r="FIL54" s="115">
        <v>0</v>
      </c>
      <c r="FIM54" s="115">
        <f t="shared" ref="FIM54:FIW55" si="669">FIL54</f>
        <v>0</v>
      </c>
      <c r="FIN54" s="115">
        <f t="shared" si="669"/>
        <v>0</v>
      </c>
      <c r="FIO54" s="115">
        <f t="shared" si="669"/>
        <v>0</v>
      </c>
      <c r="FIP54" s="115">
        <f t="shared" si="669"/>
        <v>0</v>
      </c>
      <c r="FIQ54" s="115">
        <f t="shared" si="669"/>
        <v>0</v>
      </c>
      <c r="FIR54" s="115">
        <f t="shared" si="669"/>
        <v>0</v>
      </c>
      <c r="FIS54" s="115">
        <f t="shared" si="669"/>
        <v>0</v>
      </c>
      <c r="FIT54" s="115">
        <f t="shared" si="669"/>
        <v>0</v>
      </c>
      <c r="FIU54" s="115">
        <f t="shared" si="669"/>
        <v>0</v>
      </c>
      <c r="FIV54" s="115">
        <f t="shared" si="669"/>
        <v>0</v>
      </c>
      <c r="FIW54" s="115">
        <f t="shared" si="669"/>
        <v>0</v>
      </c>
      <c r="FIX54" s="95">
        <f t="shared" ref="FIX54:FIX55" si="670">SUM(FIL54:FIW54)</f>
        <v>0</v>
      </c>
      <c r="FIY54" s="106" t="s">
        <v>53</v>
      </c>
      <c r="FIZ54" s="105">
        <v>9491.7000000000007</v>
      </c>
      <c r="FJA54" s="90">
        <f t="shared" ref="FJA54:FJA55" si="671">SUM(FIZ54/12)</f>
        <v>790.97500000000002</v>
      </c>
      <c r="FJB54" s="115">
        <v>0</v>
      </c>
      <c r="FJC54" s="115">
        <f t="shared" ref="FJC54:FJM55" si="672">FJB54</f>
        <v>0</v>
      </c>
      <c r="FJD54" s="115">
        <f t="shared" si="672"/>
        <v>0</v>
      </c>
      <c r="FJE54" s="115">
        <f t="shared" si="672"/>
        <v>0</v>
      </c>
      <c r="FJF54" s="115">
        <f t="shared" si="672"/>
        <v>0</v>
      </c>
      <c r="FJG54" s="115">
        <f t="shared" si="672"/>
        <v>0</v>
      </c>
      <c r="FJH54" s="115">
        <f t="shared" si="672"/>
        <v>0</v>
      </c>
      <c r="FJI54" s="115">
        <f t="shared" si="672"/>
        <v>0</v>
      </c>
      <c r="FJJ54" s="115">
        <f t="shared" si="672"/>
        <v>0</v>
      </c>
      <c r="FJK54" s="115">
        <f t="shared" si="672"/>
        <v>0</v>
      </c>
      <c r="FJL54" s="115">
        <f t="shared" si="672"/>
        <v>0</v>
      </c>
      <c r="FJM54" s="115">
        <f t="shared" si="672"/>
        <v>0</v>
      </c>
      <c r="FJN54" s="95">
        <f t="shared" ref="FJN54:FJN55" si="673">SUM(FJB54:FJM54)</f>
        <v>0</v>
      </c>
      <c r="FJO54" s="106" t="s">
        <v>53</v>
      </c>
      <c r="FJP54" s="105">
        <v>9491.7000000000007</v>
      </c>
      <c r="FJQ54" s="90">
        <f t="shared" ref="FJQ54:FJQ55" si="674">SUM(FJP54/12)</f>
        <v>790.97500000000002</v>
      </c>
      <c r="FJR54" s="115">
        <v>0</v>
      </c>
      <c r="FJS54" s="115">
        <f t="shared" ref="FJS54:FKC55" si="675">FJR54</f>
        <v>0</v>
      </c>
      <c r="FJT54" s="115">
        <f t="shared" si="675"/>
        <v>0</v>
      </c>
      <c r="FJU54" s="115">
        <f t="shared" si="675"/>
        <v>0</v>
      </c>
      <c r="FJV54" s="115">
        <f t="shared" si="675"/>
        <v>0</v>
      </c>
      <c r="FJW54" s="115">
        <f t="shared" si="675"/>
        <v>0</v>
      </c>
      <c r="FJX54" s="115">
        <f t="shared" si="675"/>
        <v>0</v>
      </c>
      <c r="FJY54" s="115">
        <f t="shared" si="675"/>
        <v>0</v>
      </c>
      <c r="FJZ54" s="115">
        <f t="shared" si="675"/>
        <v>0</v>
      </c>
      <c r="FKA54" s="115">
        <f t="shared" si="675"/>
        <v>0</v>
      </c>
      <c r="FKB54" s="115">
        <f t="shared" si="675"/>
        <v>0</v>
      </c>
      <c r="FKC54" s="115">
        <f t="shared" si="675"/>
        <v>0</v>
      </c>
      <c r="FKD54" s="95">
        <f t="shared" ref="FKD54:FKD55" si="676">SUM(FJR54:FKC54)</f>
        <v>0</v>
      </c>
      <c r="FKE54" s="106" t="s">
        <v>53</v>
      </c>
      <c r="FKF54" s="105">
        <v>9491.7000000000007</v>
      </c>
      <c r="FKG54" s="90">
        <f t="shared" ref="FKG54:FKG55" si="677">SUM(FKF54/12)</f>
        <v>790.97500000000002</v>
      </c>
      <c r="FKH54" s="115">
        <v>0</v>
      </c>
      <c r="FKI54" s="115">
        <f t="shared" ref="FKI54:FKS55" si="678">FKH54</f>
        <v>0</v>
      </c>
      <c r="FKJ54" s="115">
        <f t="shared" si="678"/>
        <v>0</v>
      </c>
      <c r="FKK54" s="115">
        <f t="shared" si="678"/>
        <v>0</v>
      </c>
      <c r="FKL54" s="115">
        <f t="shared" si="678"/>
        <v>0</v>
      </c>
      <c r="FKM54" s="115">
        <f t="shared" si="678"/>
        <v>0</v>
      </c>
      <c r="FKN54" s="115">
        <f t="shared" si="678"/>
        <v>0</v>
      </c>
      <c r="FKO54" s="115">
        <f t="shared" si="678"/>
        <v>0</v>
      </c>
      <c r="FKP54" s="115">
        <f t="shared" si="678"/>
        <v>0</v>
      </c>
      <c r="FKQ54" s="115">
        <f t="shared" si="678"/>
        <v>0</v>
      </c>
      <c r="FKR54" s="115">
        <f t="shared" si="678"/>
        <v>0</v>
      </c>
      <c r="FKS54" s="115">
        <f t="shared" si="678"/>
        <v>0</v>
      </c>
      <c r="FKT54" s="95">
        <f t="shared" ref="FKT54:FKT55" si="679">SUM(FKH54:FKS54)</f>
        <v>0</v>
      </c>
      <c r="FKU54" s="106" t="s">
        <v>53</v>
      </c>
      <c r="FKV54" s="105">
        <v>9491.7000000000007</v>
      </c>
      <c r="FKW54" s="90">
        <f t="shared" ref="FKW54:FKW55" si="680">SUM(FKV54/12)</f>
        <v>790.97500000000002</v>
      </c>
      <c r="FKX54" s="115">
        <v>0</v>
      </c>
      <c r="FKY54" s="115">
        <f t="shared" ref="FKY54:FLI55" si="681">FKX54</f>
        <v>0</v>
      </c>
      <c r="FKZ54" s="115">
        <f t="shared" si="681"/>
        <v>0</v>
      </c>
      <c r="FLA54" s="115">
        <f t="shared" si="681"/>
        <v>0</v>
      </c>
      <c r="FLB54" s="115">
        <f t="shared" si="681"/>
        <v>0</v>
      </c>
      <c r="FLC54" s="115">
        <f t="shared" si="681"/>
        <v>0</v>
      </c>
      <c r="FLD54" s="115">
        <f t="shared" si="681"/>
        <v>0</v>
      </c>
      <c r="FLE54" s="115">
        <f t="shared" si="681"/>
        <v>0</v>
      </c>
      <c r="FLF54" s="115">
        <f t="shared" si="681"/>
        <v>0</v>
      </c>
      <c r="FLG54" s="115">
        <f t="shared" si="681"/>
        <v>0</v>
      </c>
      <c r="FLH54" s="115">
        <f t="shared" si="681"/>
        <v>0</v>
      </c>
      <c r="FLI54" s="115">
        <f t="shared" si="681"/>
        <v>0</v>
      </c>
      <c r="FLJ54" s="95">
        <f t="shared" ref="FLJ54:FLJ55" si="682">SUM(FKX54:FLI54)</f>
        <v>0</v>
      </c>
      <c r="FLK54" s="106" t="s">
        <v>53</v>
      </c>
      <c r="FLL54" s="105">
        <v>9491.7000000000007</v>
      </c>
      <c r="FLM54" s="90">
        <f t="shared" ref="FLM54:FLM55" si="683">SUM(FLL54/12)</f>
        <v>790.97500000000002</v>
      </c>
      <c r="FLN54" s="115">
        <v>0</v>
      </c>
      <c r="FLO54" s="115">
        <f t="shared" ref="FLO54:FLY55" si="684">FLN54</f>
        <v>0</v>
      </c>
      <c r="FLP54" s="115">
        <f t="shared" si="684"/>
        <v>0</v>
      </c>
      <c r="FLQ54" s="115">
        <f t="shared" si="684"/>
        <v>0</v>
      </c>
      <c r="FLR54" s="115">
        <f t="shared" si="684"/>
        <v>0</v>
      </c>
      <c r="FLS54" s="115">
        <f t="shared" si="684"/>
        <v>0</v>
      </c>
      <c r="FLT54" s="115">
        <f t="shared" si="684"/>
        <v>0</v>
      </c>
      <c r="FLU54" s="115">
        <f t="shared" si="684"/>
        <v>0</v>
      </c>
      <c r="FLV54" s="115">
        <f t="shared" si="684"/>
        <v>0</v>
      </c>
      <c r="FLW54" s="115">
        <f t="shared" si="684"/>
        <v>0</v>
      </c>
      <c r="FLX54" s="115">
        <f t="shared" si="684"/>
        <v>0</v>
      </c>
      <c r="FLY54" s="115">
        <f t="shared" si="684"/>
        <v>0</v>
      </c>
      <c r="FLZ54" s="95">
        <f t="shared" ref="FLZ54:FLZ55" si="685">SUM(FLN54:FLY54)</f>
        <v>0</v>
      </c>
      <c r="FMA54" s="106" t="s">
        <v>53</v>
      </c>
      <c r="FMB54" s="105">
        <v>9491.7000000000007</v>
      </c>
      <c r="FMC54" s="90">
        <f t="shared" ref="FMC54:FMC55" si="686">SUM(FMB54/12)</f>
        <v>790.97500000000002</v>
      </c>
      <c r="FMD54" s="115">
        <v>0</v>
      </c>
      <c r="FME54" s="115">
        <f t="shared" ref="FME54:FMO55" si="687">FMD54</f>
        <v>0</v>
      </c>
      <c r="FMF54" s="115">
        <f t="shared" si="687"/>
        <v>0</v>
      </c>
      <c r="FMG54" s="115">
        <f t="shared" si="687"/>
        <v>0</v>
      </c>
      <c r="FMH54" s="115">
        <f t="shared" si="687"/>
        <v>0</v>
      </c>
      <c r="FMI54" s="115">
        <f t="shared" si="687"/>
        <v>0</v>
      </c>
      <c r="FMJ54" s="115">
        <f t="shared" si="687"/>
        <v>0</v>
      </c>
      <c r="FMK54" s="115">
        <f t="shared" si="687"/>
        <v>0</v>
      </c>
      <c r="FML54" s="115">
        <f t="shared" si="687"/>
        <v>0</v>
      </c>
      <c r="FMM54" s="115">
        <f t="shared" si="687"/>
        <v>0</v>
      </c>
      <c r="FMN54" s="115">
        <f t="shared" si="687"/>
        <v>0</v>
      </c>
      <c r="FMO54" s="115">
        <f t="shared" si="687"/>
        <v>0</v>
      </c>
      <c r="FMP54" s="95">
        <f t="shared" ref="FMP54:FMP55" si="688">SUM(FMD54:FMO54)</f>
        <v>0</v>
      </c>
      <c r="FMQ54" s="106" t="s">
        <v>53</v>
      </c>
      <c r="FMR54" s="105">
        <v>9491.7000000000007</v>
      </c>
      <c r="FMS54" s="90">
        <f t="shared" ref="FMS54:FMS55" si="689">SUM(FMR54/12)</f>
        <v>790.97500000000002</v>
      </c>
      <c r="FMT54" s="115">
        <v>0</v>
      </c>
      <c r="FMU54" s="115">
        <f t="shared" ref="FMU54:FNE55" si="690">FMT54</f>
        <v>0</v>
      </c>
      <c r="FMV54" s="115">
        <f t="shared" si="690"/>
        <v>0</v>
      </c>
      <c r="FMW54" s="115">
        <f t="shared" si="690"/>
        <v>0</v>
      </c>
      <c r="FMX54" s="115">
        <f t="shared" si="690"/>
        <v>0</v>
      </c>
      <c r="FMY54" s="115">
        <f t="shared" si="690"/>
        <v>0</v>
      </c>
      <c r="FMZ54" s="115">
        <f t="shared" si="690"/>
        <v>0</v>
      </c>
      <c r="FNA54" s="115">
        <f t="shared" si="690"/>
        <v>0</v>
      </c>
      <c r="FNB54" s="115">
        <f t="shared" si="690"/>
        <v>0</v>
      </c>
      <c r="FNC54" s="115">
        <f t="shared" si="690"/>
        <v>0</v>
      </c>
      <c r="FND54" s="115">
        <f t="shared" si="690"/>
        <v>0</v>
      </c>
      <c r="FNE54" s="115">
        <f t="shared" si="690"/>
        <v>0</v>
      </c>
      <c r="FNF54" s="95">
        <f t="shared" ref="FNF54:FNF55" si="691">SUM(FMT54:FNE54)</f>
        <v>0</v>
      </c>
      <c r="FNG54" s="106" t="s">
        <v>53</v>
      </c>
      <c r="FNH54" s="105">
        <v>9491.7000000000007</v>
      </c>
      <c r="FNI54" s="90">
        <f t="shared" ref="FNI54:FNI55" si="692">SUM(FNH54/12)</f>
        <v>790.97500000000002</v>
      </c>
      <c r="FNJ54" s="115">
        <v>0</v>
      </c>
      <c r="FNK54" s="115">
        <f t="shared" ref="FNK54:FNU55" si="693">FNJ54</f>
        <v>0</v>
      </c>
      <c r="FNL54" s="115">
        <f t="shared" si="693"/>
        <v>0</v>
      </c>
      <c r="FNM54" s="115">
        <f t="shared" si="693"/>
        <v>0</v>
      </c>
      <c r="FNN54" s="115">
        <f t="shared" si="693"/>
        <v>0</v>
      </c>
      <c r="FNO54" s="115">
        <f t="shared" si="693"/>
        <v>0</v>
      </c>
      <c r="FNP54" s="115">
        <f t="shared" si="693"/>
        <v>0</v>
      </c>
      <c r="FNQ54" s="115">
        <f t="shared" si="693"/>
        <v>0</v>
      </c>
      <c r="FNR54" s="115">
        <f t="shared" si="693"/>
        <v>0</v>
      </c>
      <c r="FNS54" s="115">
        <f t="shared" si="693"/>
        <v>0</v>
      </c>
      <c r="FNT54" s="115">
        <f t="shared" si="693"/>
        <v>0</v>
      </c>
      <c r="FNU54" s="115">
        <f t="shared" si="693"/>
        <v>0</v>
      </c>
      <c r="FNV54" s="95">
        <f t="shared" ref="FNV54:FNV55" si="694">SUM(FNJ54:FNU54)</f>
        <v>0</v>
      </c>
      <c r="FNW54" s="106" t="s">
        <v>53</v>
      </c>
      <c r="FNX54" s="105">
        <v>9491.7000000000007</v>
      </c>
      <c r="FNY54" s="90">
        <f t="shared" ref="FNY54:FNY55" si="695">SUM(FNX54/12)</f>
        <v>790.97500000000002</v>
      </c>
      <c r="FNZ54" s="115">
        <v>0</v>
      </c>
      <c r="FOA54" s="115">
        <f t="shared" ref="FOA54:FOK55" si="696">FNZ54</f>
        <v>0</v>
      </c>
      <c r="FOB54" s="115">
        <f t="shared" si="696"/>
        <v>0</v>
      </c>
      <c r="FOC54" s="115">
        <f t="shared" si="696"/>
        <v>0</v>
      </c>
      <c r="FOD54" s="115">
        <f t="shared" si="696"/>
        <v>0</v>
      </c>
      <c r="FOE54" s="115">
        <f t="shared" si="696"/>
        <v>0</v>
      </c>
      <c r="FOF54" s="115">
        <f t="shared" si="696"/>
        <v>0</v>
      </c>
      <c r="FOG54" s="115">
        <f t="shared" si="696"/>
        <v>0</v>
      </c>
      <c r="FOH54" s="115">
        <f t="shared" si="696"/>
        <v>0</v>
      </c>
      <c r="FOI54" s="115">
        <f t="shared" si="696"/>
        <v>0</v>
      </c>
      <c r="FOJ54" s="115">
        <f t="shared" si="696"/>
        <v>0</v>
      </c>
      <c r="FOK54" s="115">
        <f t="shared" si="696"/>
        <v>0</v>
      </c>
      <c r="FOL54" s="95">
        <f t="shared" ref="FOL54:FOL55" si="697">SUM(FNZ54:FOK54)</f>
        <v>0</v>
      </c>
      <c r="FOM54" s="106" t="s">
        <v>53</v>
      </c>
      <c r="FON54" s="105">
        <v>9491.7000000000007</v>
      </c>
      <c r="FOO54" s="90">
        <f t="shared" ref="FOO54:FOO55" si="698">SUM(FON54/12)</f>
        <v>790.97500000000002</v>
      </c>
      <c r="FOP54" s="115">
        <v>0</v>
      </c>
      <c r="FOQ54" s="115">
        <f t="shared" ref="FOQ54:FPA55" si="699">FOP54</f>
        <v>0</v>
      </c>
      <c r="FOR54" s="115">
        <f t="shared" si="699"/>
        <v>0</v>
      </c>
      <c r="FOS54" s="115">
        <f t="shared" si="699"/>
        <v>0</v>
      </c>
      <c r="FOT54" s="115">
        <f t="shared" si="699"/>
        <v>0</v>
      </c>
      <c r="FOU54" s="115">
        <f t="shared" si="699"/>
        <v>0</v>
      </c>
      <c r="FOV54" s="115">
        <f t="shared" si="699"/>
        <v>0</v>
      </c>
      <c r="FOW54" s="115">
        <f t="shared" si="699"/>
        <v>0</v>
      </c>
      <c r="FOX54" s="115">
        <f t="shared" si="699"/>
        <v>0</v>
      </c>
      <c r="FOY54" s="115">
        <f t="shared" si="699"/>
        <v>0</v>
      </c>
      <c r="FOZ54" s="115">
        <f t="shared" si="699"/>
        <v>0</v>
      </c>
      <c r="FPA54" s="115">
        <f t="shared" si="699"/>
        <v>0</v>
      </c>
      <c r="FPB54" s="95">
        <f t="shared" ref="FPB54:FPB55" si="700">SUM(FOP54:FPA54)</f>
        <v>0</v>
      </c>
      <c r="FPC54" s="106" t="s">
        <v>53</v>
      </c>
      <c r="FPD54" s="105">
        <v>9491.7000000000007</v>
      </c>
      <c r="FPE54" s="90">
        <f t="shared" ref="FPE54:FPE55" si="701">SUM(FPD54/12)</f>
        <v>790.97500000000002</v>
      </c>
      <c r="FPF54" s="115">
        <v>0</v>
      </c>
      <c r="FPG54" s="115">
        <f t="shared" ref="FPG54:FPQ55" si="702">FPF54</f>
        <v>0</v>
      </c>
      <c r="FPH54" s="115">
        <f t="shared" si="702"/>
        <v>0</v>
      </c>
      <c r="FPI54" s="115">
        <f t="shared" si="702"/>
        <v>0</v>
      </c>
      <c r="FPJ54" s="115">
        <f t="shared" si="702"/>
        <v>0</v>
      </c>
      <c r="FPK54" s="115">
        <f t="shared" si="702"/>
        <v>0</v>
      </c>
      <c r="FPL54" s="115">
        <f t="shared" si="702"/>
        <v>0</v>
      </c>
      <c r="FPM54" s="115">
        <f t="shared" si="702"/>
        <v>0</v>
      </c>
      <c r="FPN54" s="115">
        <f t="shared" si="702"/>
        <v>0</v>
      </c>
      <c r="FPO54" s="115">
        <f t="shared" si="702"/>
        <v>0</v>
      </c>
      <c r="FPP54" s="115">
        <f t="shared" si="702"/>
        <v>0</v>
      </c>
      <c r="FPQ54" s="115">
        <f t="shared" si="702"/>
        <v>0</v>
      </c>
      <c r="FPR54" s="95">
        <f t="shared" ref="FPR54:FPR55" si="703">SUM(FPF54:FPQ54)</f>
        <v>0</v>
      </c>
      <c r="FPS54" s="106" t="s">
        <v>53</v>
      </c>
      <c r="FPT54" s="105">
        <v>9491.7000000000007</v>
      </c>
      <c r="FPU54" s="90">
        <f t="shared" ref="FPU54:FPU55" si="704">SUM(FPT54/12)</f>
        <v>790.97500000000002</v>
      </c>
      <c r="FPV54" s="115">
        <v>0</v>
      </c>
      <c r="FPW54" s="115">
        <f t="shared" ref="FPW54:FQG55" si="705">FPV54</f>
        <v>0</v>
      </c>
      <c r="FPX54" s="115">
        <f t="shared" si="705"/>
        <v>0</v>
      </c>
      <c r="FPY54" s="115">
        <f t="shared" si="705"/>
        <v>0</v>
      </c>
      <c r="FPZ54" s="115">
        <f t="shared" si="705"/>
        <v>0</v>
      </c>
      <c r="FQA54" s="115">
        <f t="shared" si="705"/>
        <v>0</v>
      </c>
      <c r="FQB54" s="115">
        <f t="shared" si="705"/>
        <v>0</v>
      </c>
      <c r="FQC54" s="115">
        <f t="shared" si="705"/>
        <v>0</v>
      </c>
      <c r="FQD54" s="115">
        <f t="shared" si="705"/>
        <v>0</v>
      </c>
      <c r="FQE54" s="115">
        <f t="shared" si="705"/>
        <v>0</v>
      </c>
      <c r="FQF54" s="115">
        <f t="shared" si="705"/>
        <v>0</v>
      </c>
      <c r="FQG54" s="115">
        <f t="shared" si="705"/>
        <v>0</v>
      </c>
      <c r="FQH54" s="95">
        <f t="shared" ref="FQH54:FQH55" si="706">SUM(FPV54:FQG54)</f>
        <v>0</v>
      </c>
      <c r="FQI54" s="106" t="s">
        <v>53</v>
      </c>
      <c r="FQJ54" s="105">
        <v>9491.7000000000007</v>
      </c>
      <c r="FQK54" s="90">
        <f t="shared" ref="FQK54:FQK55" si="707">SUM(FQJ54/12)</f>
        <v>790.97500000000002</v>
      </c>
      <c r="FQL54" s="115">
        <v>0</v>
      </c>
      <c r="FQM54" s="115">
        <f t="shared" ref="FQM54:FQW55" si="708">FQL54</f>
        <v>0</v>
      </c>
      <c r="FQN54" s="115">
        <f t="shared" si="708"/>
        <v>0</v>
      </c>
      <c r="FQO54" s="115">
        <f t="shared" si="708"/>
        <v>0</v>
      </c>
      <c r="FQP54" s="115">
        <f t="shared" si="708"/>
        <v>0</v>
      </c>
      <c r="FQQ54" s="115">
        <f t="shared" si="708"/>
        <v>0</v>
      </c>
      <c r="FQR54" s="115">
        <f t="shared" si="708"/>
        <v>0</v>
      </c>
      <c r="FQS54" s="115">
        <f t="shared" si="708"/>
        <v>0</v>
      </c>
      <c r="FQT54" s="115">
        <f t="shared" si="708"/>
        <v>0</v>
      </c>
      <c r="FQU54" s="115">
        <f t="shared" si="708"/>
        <v>0</v>
      </c>
      <c r="FQV54" s="115">
        <f t="shared" si="708"/>
        <v>0</v>
      </c>
      <c r="FQW54" s="115">
        <f t="shared" si="708"/>
        <v>0</v>
      </c>
      <c r="FQX54" s="95">
        <f t="shared" ref="FQX54:FQX55" si="709">SUM(FQL54:FQW54)</f>
        <v>0</v>
      </c>
      <c r="FQY54" s="106" t="s">
        <v>53</v>
      </c>
      <c r="FQZ54" s="105">
        <v>9491.7000000000007</v>
      </c>
      <c r="FRA54" s="90">
        <f t="shared" ref="FRA54:FRA55" si="710">SUM(FQZ54/12)</f>
        <v>790.97500000000002</v>
      </c>
      <c r="FRB54" s="115">
        <v>0</v>
      </c>
      <c r="FRC54" s="115">
        <f t="shared" ref="FRC54:FRM55" si="711">FRB54</f>
        <v>0</v>
      </c>
      <c r="FRD54" s="115">
        <f t="shared" si="711"/>
        <v>0</v>
      </c>
      <c r="FRE54" s="115">
        <f t="shared" si="711"/>
        <v>0</v>
      </c>
      <c r="FRF54" s="115">
        <f t="shared" si="711"/>
        <v>0</v>
      </c>
      <c r="FRG54" s="115">
        <f t="shared" si="711"/>
        <v>0</v>
      </c>
      <c r="FRH54" s="115">
        <f t="shared" si="711"/>
        <v>0</v>
      </c>
      <c r="FRI54" s="115">
        <f t="shared" si="711"/>
        <v>0</v>
      </c>
      <c r="FRJ54" s="115">
        <f t="shared" si="711"/>
        <v>0</v>
      </c>
      <c r="FRK54" s="115">
        <f t="shared" si="711"/>
        <v>0</v>
      </c>
      <c r="FRL54" s="115">
        <f t="shared" si="711"/>
        <v>0</v>
      </c>
      <c r="FRM54" s="115">
        <f t="shared" si="711"/>
        <v>0</v>
      </c>
      <c r="FRN54" s="95">
        <f t="shared" ref="FRN54:FRN55" si="712">SUM(FRB54:FRM54)</f>
        <v>0</v>
      </c>
      <c r="FRO54" s="106" t="s">
        <v>53</v>
      </c>
      <c r="FRP54" s="105">
        <v>9491.7000000000007</v>
      </c>
      <c r="FRQ54" s="90">
        <f t="shared" ref="FRQ54:FRQ55" si="713">SUM(FRP54/12)</f>
        <v>790.97500000000002</v>
      </c>
      <c r="FRR54" s="115">
        <v>0</v>
      </c>
      <c r="FRS54" s="115">
        <f t="shared" ref="FRS54:FSC55" si="714">FRR54</f>
        <v>0</v>
      </c>
      <c r="FRT54" s="115">
        <f t="shared" si="714"/>
        <v>0</v>
      </c>
      <c r="FRU54" s="115">
        <f t="shared" si="714"/>
        <v>0</v>
      </c>
      <c r="FRV54" s="115">
        <f t="shared" si="714"/>
        <v>0</v>
      </c>
      <c r="FRW54" s="115">
        <f t="shared" si="714"/>
        <v>0</v>
      </c>
      <c r="FRX54" s="115">
        <f t="shared" si="714"/>
        <v>0</v>
      </c>
      <c r="FRY54" s="115">
        <f t="shared" si="714"/>
        <v>0</v>
      </c>
      <c r="FRZ54" s="115">
        <f t="shared" si="714"/>
        <v>0</v>
      </c>
      <c r="FSA54" s="115">
        <f t="shared" si="714"/>
        <v>0</v>
      </c>
      <c r="FSB54" s="115">
        <f t="shared" si="714"/>
        <v>0</v>
      </c>
      <c r="FSC54" s="115">
        <f t="shared" si="714"/>
        <v>0</v>
      </c>
      <c r="FSD54" s="95">
        <f t="shared" ref="FSD54:FSD55" si="715">SUM(FRR54:FSC54)</f>
        <v>0</v>
      </c>
      <c r="FSE54" s="106" t="s">
        <v>53</v>
      </c>
      <c r="FSF54" s="105">
        <v>9491.7000000000007</v>
      </c>
      <c r="FSG54" s="90">
        <f t="shared" ref="FSG54:FSG55" si="716">SUM(FSF54/12)</f>
        <v>790.97500000000002</v>
      </c>
      <c r="FSH54" s="115">
        <v>0</v>
      </c>
      <c r="FSI54" s="115">
        <f t="shared" ref="FSI54:FSS55" si="717">FSH54</f>
        <v>0</v>
      </c>
      <c r="FSJ54" s="115">
        <f t="shared" si="717"/>
        <v>0</v>
      </c>
      <c r="FSK54" s="115">
        <f t="shared" si="717"/>
        <v>0</v>
      </c>
      <c r="FSL54" s="115">
        <f t="shared" si="717"/>
        <v>0</v>
      </c>
      <c r="FSM54" s="115">
        <f t="shared" si="717"/>
        <v>0</v>
      </c>
      <c r="FSN54" s="115">
        <f t="shared" si="717"/>
        <v>0</v>
      </c>
      <c r="FSO54" s="115">
        <f t="shared" si="717"/>
        <v>0</v>
      </c>
      <c r="FSP54" s="115">
        <f t="shared" si="717"/>
        <v>0</v>
      </c>
      <c r="FSQ54" s="115">
        <f t="shared" si="717"/>
        <v>0</v>
      </c>
      <c r="FSR54" s="115">
        <f t="shared" si="717"/>
        <v>0</v>
      </c>
      <c r="FSS54" s="115">
        <f t="shared" si="717"/>
        <v>0</v>
      </c>
      <c r="FST54" s="95">
        <f t="shared" ref="FST54:FST55" si="718">SUM(FSH54:FSS54)</f>
        <v>0</v>
      </c>
      <c r="FSU54" s="106" t="s">
        <v>53</v>
      </c>
      <c r="FSV54" s="105">
        <v>9491.7000000000007</v>
      </c>
      <c r="FSW54" s="90">
        <f t="shared" ref="FSW54:FSW55" si="719">SUM(FSV54/12)</f>
        <v>790.97500000000002</v>
      </c>
      <c r="FSX54" s="115">
        <v>0</v>
      </c>
      <c r="FSY54" s="115">
        <f t="shared" ref="FSY54:FTI55" si="720">FSX54</f>
        <v>0</v>
      </c>
      <c r="FSZ54" s="115">
        <f t="shared" si="720"/>
        <v>0</v>
      </c>
      <c r="FTA54" s="115">
        <f t="shared" si="720"/>
        <v>0</v>
      </c>
      <c r="FTB54" s="115">
        <f t="shared" si="720"/>
        <v>0</v>
      </c>
      <c r="FTC54" s="115">
        <f t="shared" si="720"/>
        <v>0</v>
      </c>
      <c r="FTD54" s="115">
        <f t="shared" si="720"/>
        <v>0</v>
      </c>
      <c r="FTE54" s="115">
        <f t="shared" si="720"/>
        <v>0</v>
      </c>
      <c r="FTF54" s="115">
        <f t="shared" si="720"/>
        <v>0</v>
      </c>
      <c r="FTG54" s="115">
        <f t="shared" si="720"/>
        <v>0</v>
      </c>
      <c r="FTH54" s="115">
        <f t="shared" si="720"/>
        <v>0</v>
      </c>
      <c r="FTI54" s="115">
        <f t="shared" si="720"/>
        <v>0</v>
      </c>
      <c r="FTJ54" s="95">
        <f t="shared" ref="FTJ54:FTJ55" si="721">SUM(FSX54:FTI54)</f>
        <v>0</v>
      </c>
      <c r="FTK54" s="106" t="s">
        <v>53</v>
      </c>
      <c r="FTL54" s="105">
        <v>9491.7000000000007</v>
      </c>
      <c r="FTM54" s="90">
        <f t="shared" ref="FTM54:FTM55" si="722">SUM(FTL54/12)</f>
        <v>790.97500000000002</v>
      </c>
      <c r="FTN54" s="115">
        <v>0</v>
      </c>
      <c r="FTO54" s="115">
        <f t="shared" ref="FTO54:FTY55" si="723">FTN54</f>
        <v>0</v>
      </c>
      <c r="FTP54" s="115">
        <f t="shared" si="723"/>
        <v>0</v>
      </c>
      <c r="FTQ54" s="115">
        <f t="shared" si="723"/>
        <v>0</v>
      </c>
      <c r="FTR54" s="115">
        <f t="shared" si="723"/>
        <v>0</v>
      </c>
      <c r="FTS54" s="115">
        <f t="shared" si="723"/>
        <v>0</v>
      </c>
      <c r="FTT54" s="115">
        <f t="shared" si="723"/>
        <v>0</v>
      </c>
      <c r="FTU54" s="115">
        <f t="shared" si="723"/>
        <v>0</v>
      </c>
      <c r="FTV54" s="115">
        <f t="shared" si="723"/>
        <v>0</v>
      </c>
      <c r="FTW54" s="115">
        <f t="shared" si="723"/>
        <v>0</v>
      </c>
      <c r="FTX54" s="115">
        <f t="shared" si="723"/>
        <v>0</v>
      </c>
      <c r="FTY54" s="115">
        <f t="shared" si="723"/>
        <v>0</v>
      </c>
      <c r="FTZ54" s="95">
        <f t="shared" ref="FTZ54:FTZ55" si="724">SUM(FTN54:FTY54)</f>
        <v>0</v>
      </c>
      <c r="FUA54" s="106" t="s">
        <v>53</v>
      </c>
      <c r="FUB54" s="105">
        <v>9491.7000000000007</v>
      </c>
      <c r="FUC54" s="90">
        <f t="shared" ref="FUC54:FUC55" si="725">SUM(FUB54/12)</f>
        <v>790.97500000000002</v>
      </c>
      <c r="FUD54" s="115">
        <v>0</v>
      </c>
      <c r="FUE54" s="115">
        <f t="shared" ref="FUE54:FUO55" si="726">FUD54</f>
        <v>0</v>
      </c>
      <c r="FUF54" s="115">
        <f t="shared" si="726"/>
        <v>0</v>
      </c>
      <c r="FUG54" s="115">
        <f t="shared" si="726"/>
        <v>0</v>
      </c>
      <c r="FUH54" s="115">
        <f t="shared" si="726"/>
        <v>0</v>
      </c>
      <c r="FUI54" s="115">
        <f t="shared" si="726"/>
        <v>0</v>
      </c>
      <c r="FUJ54" s="115">
        <f t="shared" si="726"/>
        <v>0</v>
      </c>
      <c r="FUK54" s="115">
        <f t="shared" si="726"/>
        <v>0</v>
      </c>
      <c r="FUL54" s="115">
        <f t="shared" si="726"/>
        <v>0</v>
      </c>
      <c r="FUM54" s="115">
        <f t="shared" si="726"/>
        <v>0</v>
      </c>
      <c r="FUN54" s="115">
        <f t="shared" si="726"/>
        <v>0</v>
      </c>
      <c r="FUO54" s="115">
        <f t="shared" si="726"/>
        <v>0</v>
      </c>
      <c r="FUP54" s="95">
        <f t="shared" ref="FUP54:FUP55" si="727">SUM(FUD54:FUO54)</f>
        <v>0</v>
      </c>
      <c r="FUQ54" s="106" t="s">
        <v>53</v>
      </c>
      <c r="FUR54" s="105">
        <v>9491.7000000000007</v>
      </c>
      <c r="FUS54" s="90">
        <f t="shared" ref="FUS54:FUS55" si="728">SUM(FUR54/12)</f>
        <v>790.97500000000002</v>
      </c>
      <c r="FUT54" s="115">
        <v>0</v>
      </c>
      <c r="FUU54" s="115">
        <f t="shared" ref="FUU54:FVE55" si="729">FUT54</f>
        <v>0</v>
      </c>
      <c r="FUV54" s="115">
        <f t="shared" si="729"/>
        <v>0</v>
      </c>
      <c r="FUW54" s="115">
        <f t="shared" si="729"/>
        <v>0</v>
      </c>
      <c r="FUX54" s="115">
        <f t="shared" si="729"/>
        <v>0</v>
      </c>
      <c r="FUY54" s="115">
        <f t="shared" si="729"/>
        <v>0</v>
      </c>
      <c r="FUZ54" s="115">
        <f t="shared" si="729"/>
        <v>0</v>
      </c>
      <c r="FVA54" s="115">
        <f t="shared" si="729"/>
        <v>0</v>
      </c>
      <c r="FVB54" s="115">
        <f t="shared" si="729"/>
        <v>0</v>
      </c>
      <c r="FVC54" s="115">
        <f t="shared" si="729"/>
        <v>0</v>
      </c>
      <c r="FVD54" s="115">
        <f t="shared" si="729"/>
        <v>0</v>
      </c>
      <c r="FVE54" s="115">
        <f t="shared" si="729"/>
        <v>0</v>
      </c>
      <c r="FVF54" s="95">
        <f t="shared" ref="FVF54:FVF55" si="730">SUM(FUT54:FVE54)</f>
        <v>0</v>
      </c>
      <c r="FVG54" s="106" t="s">
        <v>53</v>
      </c>
      <c r="FVH54" s="105">
        <v>9491.7000000000007</v>
      </c>
      <c r="FVI54" s="90">
        <f t="shared" ref="FVI54:FVI55" si="731">SUM(FVH54/12)</f>
        <v>790.97500000000002</v>
      </c>
      <c r="FVJ54" s="115">
        <v>0</v>
      </c>
      <c r="FVK54" s="115">
        <f t="shared" ref="FVK54:FVU55" si="732">FVJ54</f>
        <v>0</v>
      </c>
      <c r="FVL54" s="115">
        <f t="shared" si="732"/>
        <v>0</v>
      </c>
      <c r="FVM54" s="115">
        <f t="shared" si="732"/>
        <v>0</v>
      </c>
      <c r="FVN54" s="115">
        <f t="shared" si="732"/>
        <v>0</v>
      </c>
      <c r="FVO54" s="115">
        <f t="shared" si="732"/>
        <v>0</v>
      </c>
      <c r="FVP54" s="115">
        <f t="shared" si="732"/>
        <v>0</v>
      </c>
      <c r="FVQ54" s="115">
        <f t="shared" si="732"/>
        <v>0</v>
      </c>
      <c r="FVR54" s="115">
        <f t="shared" si="732"/>
        <v>0</v>
      </c>
      <c r="FVS54" s="115">
        <f t="shared" si="732"/>
        <v>0</v>
      </c>
      <c r="FVT54" s="115">
        <f t="shared" si="732"/>
        <v>0</v>
      </c>
      <c r="FVU54" s="115">
        <f t="shared" si="732"/>
        <v>0</v>
      </c>
      <c r="FVV54" s="95">
        <f t="shared" ref="FVV54:FVV55" si="733">SUM(FVJ54:FVU54)</f>
        <v>0</v>
      </c>
      <c r="FVW54" s="106" t="s">
        <v>53</v>
      </c>
      <c r="FVX54" s="105">
        <v>9491.7000000000007</v>
      </c>
      <c r="FVY54" s="90">
        <f t="shared" ref="FVY54:FVY55" si="734">SUM(FVX54/12)</f>
        <v>790.97500000000002</v>
      </c>
      <c r="FVZ54" s="115">
        <v>0</v>
      </c>
      <c r="FWA54" s="115">
        <f t="shared" ref="FWA54:FWK55" si="735">FVZ54</f>
        <v>0</v>
      </c>
      <c r="FWB54" s="115">
        <f t="shared" si="735"/>
        <v>0</v>
      </c>
      <c r="FWC54" s="115">
        <f t="shared" si="735"/>
        <v>0</v>
      </c>
      <c r="FWD54" s="115">
        <f t="shared" si="735"/>
        <v>0</v>
      </c>
      <c r="FWE54" s="115">
        <f t="shared" si="735"/>
        <v>0</v>
      </c>
      <c r="FWF54" s="115">
        <f t="shared" si="735"/>
        <v>0</v>
      </c>
      <c r="FWG54" s="115">
        <f t="shared" si="735"/>
        <v>0</v>
      </c>
      <c r="FWH54" s="115">
        <f t="shared" si="735"/>
        <v>0</v>
      </c>
      <c r="FWI54" s="115">
        <f t="shared" si="735"/>
        <v>0</v>
      </c>
      <c r="FWJ54" s="115">
        <f t="shared" si="735"/>
        <v>0</v>
      </c>
      <c r="FWK54" s="115">
        <f t="shared" si="735"/>
        <v>0</v>
      </c>
      <c r="FWL54" s="95">
        <f t="shared" ref="FWL54:FWL55" si="736">SUM(FVZ54:FWK54)</f>
        <v>0</v>
      </c>
      <c r="FWM54" s="106" t="s">
        <v>53</v>
      </c>
      <c r="FWN54" s="105">
        <v>9491.7000000000007</v>
      </c>
      <c r="FWO54" s="90">
        <f t="shared" ref="FWO54:FWO55" si="737">SUM(FWN54/12)</f>
        <v>790.97500000000002</v>
      </c>
      <c r="FWP54" s="115">
        <v>0</v>
      </c>
      <c r="FWQ54" s="115">
        <f t="shared" ref="FWQ54:FXA55" si="738">FWP54</f>
        <v>0</v>
      </c>
      <c r="FWR54" s="115">
        <f t="shared" si="738"/>
        <v>0</v>
      </c>
      <c r="FWS54" s="115">
        <f t="shared" si="738"/>
        <v>0</v>
      </c>
      <c r="FWT54" s="115">
        <f t="shared" si="738"/>
        <v>0</v>
      </c>
      <c r="FWU54" s="115">
        <f t="shared" si="738"/>
        <v>0</v>
      </c>
      <c r="FWV54" s="115">
        <f t="shared" si="738"/>
        <v>0</v>
      </c>
      <c r="FWW54" s="115">
        <f t="shared" si="738"/>
        <v>0</v>
      </c>
      <c r="FWX54" s="115">
        <f t="shared" si="738"/>
        <v>0</v>
      </c>
      <c r="FWY54" s="115">
        <f t="shared" si="738"/>
        <v>0</v>
      </c>
      <c r="FWZ54" s="115">
        <f t="shared" si="738"/>
        <v>0</v>
      </c>
      <c r="FXA54" s="115">
        <f t="shared" si="738"/>
        <v>0</v>
      </c>
      <c r="FXB54" s="95">
        <f t="shared" ref="FXB54:FXB55" si="739">SUM(FWP54:FXA54)</f>
        <v>0</v>
      </c>
      <c r="FXC54" s="106" t="s">
        <v>53</v>
      </c>
      <c r="FXD54" s="105">
        <v>9491.7000000000007</v>
      </c>
      <c r="FXE54" s="90">
        <f t="shared" ref="FXE54:FXE55" si="740">SUM(FXD54/12)</f>
        <v>790.97500000000002</v>
      </c>
      <c r="FXF54" s="115">
        <v>0</v>
      </c>
      <c r="FXG54" s="115">
        <f t="shared" ref="FXG54:FXQ55" si="741">FXF54</f>
        <v>0</v>
      </c>
      <c r="FXH54" s="115">
        <f t="shared" si="741"/>
        <v>0</v>
      </c>
      <c r="FXI54" s="115">
        <f t="shared" si="741"/>
        <v>0</v>
      </c>
      <c r="FXJ54" s="115">
        <f t="shared" si="741"/>
        <v>0</v>
      </c>
      <c r="FXK54" s="115">
        <f t="shared" si="741"/>
        <v>0</v>
      </c>
      <c r="FXL54" s="115">
        <f t="shared" si="741"/>
        <v>0</v>
      </c>
      <c r="FXM54" s="115">
        <f t="shared" si="741"/>
        <v>0</v>
      </c>
      <c r="FXN54" s="115">
        <f t="shared" si="741"/>
        <v>0</v>
      </c>
      <c r="FXO54" s="115">
        <f t="shared" si="741"/>
        <v>0</v>
      </c>
      <c r="FXP54" s="115">
        <f t="shared" si="741"/>
        <v>0</v>
      </c>
      <c r="FXQ54" s="115">
        <f t="shared" si="741"/>
        <v>0</v>
      </c>
      <c r="FXR54" s="95">
        <f t="shared" ref="FXR54:FXR55" si="742">SUM(FXF54:FXQ54)</f>
        <v>0</v>
      </c>
      <c r="FXS54" s="106" t="s">
        <v>53</v>
      </c>
      <c r="FXT54" s="105">
        <v>9491.7000000000007</v>
      </c>
      <c r="FXU54" s="90">
        <f t="shared" ref="FXU54:FXU55" si="743">SUM(FXT54/12)</f>
        <v>790.97500000000002</v>
      </c>
      <c r="FXV54" s="115">
        <v>0</v>
      </c>
      <c r="FXW54" s="115">
        <f t="shared" ref="FXW54:FYG55" si="744">FXV54</f>
        <v>0</v>
      </c>
      <c r="FXX54" s="115">
        <f t="shared" si="744"/>
        <v>0</v>
      </c>
      <c r="FXY54" s="115">
        <f t="shared" si="744"/>
        <v>0</v>
      </c>
      <c r="FXZ54" s="115">
        <f t="shared" si="744"/>
        <v>0</v>
      </c>
      <c r="FYA54" s="115">
        <f t="shared" si="744"/>
        <v>0</v>
      </c>
      <c r="FYB54" s="115">
        <f t="shared" si="744"/>
        <v>0</v>
      </c>
      <c r="FYC54" s="115">
        <f t="shared" si="744"/>
        <v>0</v>
      </c>
      <c r="FYD54" s="115">
        <f t="shared" si="744"/>
        <v>0</v>
      </c>
      <c r="FYE54" s="115">
        <f t="shared" si="744"/>
        <v>0</v>
      </c>
      <c r="FYF54" s="115">
        <f t="shared" si="744"/>
        <v>0</v>
      </c>
      <c r="FYG54" s="115">
        <f t="shared" si="744"/>
        <v>0</v>
      </c>
      <c r="FYH54" s="95">
        <f t="shared" ref="FYH54:FYH55" si="745">SUM(FXV54:FYG54)</f>
        <v>0</v>
      </c>
      <c r="FYI54" s="106" t="s">
        <v>53</v>
      </c>
      <c r="FYJ54" s="105">
        <v>9491.7000000000007</v>
      </c>
      <c r="FYK54" s="90">
        <f t="shared" ref="FYK54:FYK55" si="746">SUM(FYJ54/12)</f>
        <v>790.97500000000002</v>
      </c>
      <c r="FYL54" s="115">
        <v>0</v>
      </c>
      <c r="FYM54" s="115">
        <f t="shared" ref="FYM54:FYW55" si="747">FYL54</f>
        <v>0</v>
      </c>
      <c r="FYN54" s="115">
        <f t="shared" si="747"/>
        <v>0</v>
      </c>
      <c r="FYO54" s="115">
        <f t="shared" si="747"/>
        <v>0</v>
      </c>
      <c r="FYP54" s="115">
        <f t="shared" si="747"/>
        <v>0</v>
      </c>
      <c r="FYQ54" s="115">
        <f t="shared" si="747"/>
        <v>0</v>
      </c>
      <c r="FYR54" s="115">
        <f t="shared" si="747"/>
        <v>0</v>
      </c>
      <c r="FYS54" s="115">
        <f t="shared" si="747"/>
        <v>0</v>
      </c>
      <c r="FYT54" s="115">
        <f t="shared" si="747"/>
        <v>0</v>
      </c>
      <c r="FYU54" s="115">
        <f t="shared" si="747"/>
        <v>0</v>
      </c>
      <c r="FYV54" s="115">
        <f t="shared" si="747"/>
        <v>0</v>
      </c>
      <c r="FYW54" s="115">
        <f t="shared" si="747"/>
        <v>0</v>
      </c>
      <c r="FYX54" s="95">
        <f t="shared" ref="FYX54:FYX55" si="748">SUM(FYL54:FYW54)</f>
        <v>0</v>
      </c>
      <c r="FYY54" s="106" t="s">
        <v>53</v>
      </c>
      <c r="FYZ54" s="105">
        <v>9491.7000000000007</v>
      </c>
      <c r="FZA54" s="90">
        <f t="shared" ref="FZA54:FZA55" si="749">SUM(FYZ54/12)</f>
        <v>790.97500000000002</v>
      </c>
      <c r="FZB54" s="115">
        <v>0</v>
      </c>
      <c r="FZC54" s="115">
        <f t="shared" ref="FZC54:FZM55" si="750">FZB54</f>
        <v>0</v>
      </c>
      <c r="FZD54" s="115">
        <f t="shared" si="750"/>
        <v>0</v>
      </c>
      <c r="FZE54" s="115">
        <f t="shared" si="750"/>
        <v>0</v>
      </c>
      <c r="FZF54" s="115">
        <f t="shared" si="750"/>
        <v>0</v>
      </c>
      <c r="FZG54" s="115">
        <f t="shared" si="750"/>
        <v>0</v>
      </c>
      <c r="FZH54" s="115">
        <f t="shared" si="750"/>
        <v>0</v>
      </c>
      <c r="FZI54" s="115">
        <f t="shared" si="750"/>
        <v>0</v>
      </c>
      <c r="FZJ54" s="115">
        <f t="shared" si="750"/>
        <v>0</v>
      </c>
      <c r="FZK54" s="115">
        <f t="shared" si="750"/>
        <v>0</v>
      </c>
      <c r="FZL54" s="115">
        <f t="shared" si="750"/>
        <v>0</v>
      </c>
      <c r="FZM54" s="115">
        <f t="shared" si="750"/>
        <v>0</v>
      </c>
      <c r="FZN54" s="95">
        <f t="shared" ref="FZN54:FZN55" si="751">SUM(FZB54:FZM54)</f>
        <v>0</v>
      </c>
      <c r="FZO54" s="106" t="s">
        <v>53</v>
      </c>
      <c r="FZP54" s="105">
        <v>9491.7000000000007</v>
      </c>
      <c r="FZQ54" s="90">
        <f t="shared" ref="FZQ54:FZQ55" si="752">SUM(FZP54/12)</f>
        <v>790.97500000000002</v>
      </c>
      <c r="FZR54" s="115">
        <v>0</v>
      </c>
      <c r="FZS54" s="115">
        <f t="shared" ref="FZS54:GAC55" si="753">FZR54</f>
        <v>0</v>
      </c>
      <c r="FZT54" s="115">
        <f t="shared" si="753"/>
        <v>0</v>
      </c>
      <c r="FZU54" s="115">
        <f t="shared" si="753"/>
        <v>0</v>
      </c>
      <c r="FZV54" s="115">
        <f t="shared" si="753"/>
        <v>0</v>
      </c>
      <c r="FZW54" s="115">
        <f t="shared" si="753"/>
        <v>0</v>
      </c>
      <c r="FZX54" s="115">
        <f t="shared" si="753"/>
        <v>0</v>
      </c>
      <c r="FZY54" s="115">
        <f t="shared" si="753"/>
        <v>0</v>
      </c>
      <c r="FZZ54" s="115">
        <f t="shared" si="753"/>
        <v>0</v>
      </c>
      <c r="GAA54" s="115">
        <f t="shared" si="753"/>
        <v>0</v>
      </c>
      <c r="GAB54" s="115">
        <f t="shared" si="753"/>
        <v>0</v>
      </c>
      <c r="GAC54" s="115">
        <f t="shared" si="753"/>
        <v>0</v>
      </c>
      <c r="GAD54" s="95">
        <f t="shared" ref="GAD54:GAD55" si="754">SUM(FZR54:GAC54)</f>
        <v>0</v>
      </c>
      <c r="GAE54" s="106" t="s">
        <v>53</v>
      </c>
      <c r="GAF54" s="105">
        <v>9491.7000000000007</v>
      </c>
      <c r="GAG54" s="90">
        <f t="shared" ref="GAG54:GAG55" si="755">SUM(GAF54/12)</f>
        <v>790.97500000000002</v>
      </c>
      <c r="GAH54" s="115">
        <v>0</v>
      </c>
      <c r="GAI54" s="115">
        <f t="shared" ref="GAI54:GAS55" si="756">GAH54</f>
        <v>0</v>
      </c>
      <c r="GAJ54" s="115">
        <f t="shared" si="756"/>
        <v>0</v>
      </c>
      <c r="GAK54" s="115">
        <f t="shared" si="756"/>
        <v>0</v>
      </c>
      <c r="GAL54" s="115">
        <f t="shared" si="756"/>
        <v>0</v>
      </c>
      <c r="GAM54" s="115">
        <f t="shared" si="756"/>
        <v>0</v>
      </c>
      <c r="GAN54" s="115">
        <f t="shared" si="756"/>
        <v>0</v>
      </c>
      <c r="GAO54" s="115">
        <f t="shared" si="756"/>
        <v>0</v>
      </c>
      <c r="GAP54" s="115">
        <f t="shared" si="756"/>
        <v>0</v>
      </c>
      <c r="GAQ54" s="115">
        <f t="shared" si="756"/>
        <v>0</v>
      </c>
      <c r="GAR54" s="115">
        <f t="shared" si="756"/>
        <v>0</v>
      </c>
      <c r="GAS54" s="115">
        <f t="shared" si="756"/>
        <v>0</v>
      </c>
      <c r="GAT54" s="95">
        <f t="shared" ref="GAT54:GAT55" si="757">SUM(GAH54:GAS54)</f>
        <v>0</v>
      </c>
      <c r="GAU54" s="106" t="s">
        <v>53</v>
      </c>
      <c r="GAV54" s="105">
        <v>9491.7000000000007</v>
      </c>
      <c r="GAW54" s="90">
        <f t="shared" ref="GAW54:GAW55" si="758">SUM(GAV54/12)</f>
        <v>790.97500000000002</v>
      </c>
      <c r="GAX54" s="115">
        <v>0</v>
      </c>
      <c r="GAY54" s="115">
        <f t="shared" ref="GAY54:GBI55" si="759">GAX54</f>
        <v>0</v>
      </c>
      <c r="GAZ54" s="115">
        <f t="shared" si="759"/>
        <v>0</v>
      </c>
      <c r="GBA54" s="115">
        <f t="shared" si="759"/>
        <v>0</v>
      </c>
      <c r="GBB54" s="115">
        <f t="shared" si="759"/>
        <v>0</v>
      </c>
      <c r="GBC54" s="115">
        <f t="shared" si="759"/>
        <v>0</v>
      </c>
      <c r="GBD54" s="115">
        <f t="shared" si="759"/>
        <v>0</v>
      </c>
      <c r="GBE54" s="115">
        <f t="shared" si="759"/>
        <v>0</v>
      </c>
      <c r="GBF54" s="115">
        <f t="shared" si="759"/>
        <v>0</v>
      </c>
      <c r="GBG54" s="115">
        <f t="shared" si="759"/>
        <v>0</v>
      </c>
      <c r="GBH54" s="115">
        <f t="shared" si="759"/>
        <v>0</v>
      </c>
      <c r="GBI54" s="115">
        <f t="shared" si="759"/>
        <v>0</v>
      </c>
      <c r="GBJ54" s="95">
        <f t="shared" ref="GBJ54:GBJ55" si="760">SUM(GAX54:GBI54)</f>
        <v>0</v>
      </c>
      <c r="GBK54" s="106" t="s">
        <v>53</v>
      </c>
      <c r="GBL54" s="105">
        <v>9491.7000000000007</v>
      </c>
      <c r="GBM54" s="90">
        <f t="shared" ref="GBM54:GBM55" si="761">SUM(GBL54/12)</f>
        <v>790.97500000000002</v>
      </c>
      <c r="GBN54" s="115">
        <v>0</v>
      </c>
      <c r="GBO54" s="115">
        <f t="shared" ref="GBO54:GBY55" si="762">GBN54</f>
        <v>0</v>
      </c>
      <c r="GBP54" s="115">
        <f t="shared" si="762"/>
        <v>0</v>
      </c>
      <c r="GBQ54" s="115">
        <f t="shared" si="762"/>
        <v>0</v>
      </c>
      <c r="GBR54" s="115">
        <f t="shared" si="762"/>
        <v>0</v>
      </c>
      <c r="GBS54" s="115">
        <f t="shared" si="762"/>
        <v>0</v>
      </c>
      <c r="GBT54" s="115">
        <f t="shared" si="762"/>
        <v>0</v>
      </c>
      <c r="GBU54" s="115">
        <f t="shared" si="762"/>
        <v>0</v>
      </c>
      <c r="GBV54" s="115">
        <f t="shared" si="762"/>
        <v>0</v>
      </c>
      <c r="GBW54" s="115">
        <f t="shared" si="762"/>
        <v>0</v>
      </c>
      <c r="GBX54" s="115">
        <f t="shared" si="762"/>
        <v>0</v>
      </c>
      <c r="GBY54" s="115">
        <f t="shared" si="762"/>
        <v>0</v>
      </c>
      <c r="GBZ54" s="95">
        <f t="shared" ref="GBZ54:GBZ55" si="763">SUM(GBN54:GBY54)</f>
        <v>0</v>
      </c>
      <c r="GCA54" s="106" t="s">
        <v>53</v>
      </c>
      <c r="GCB54" s="105">
        <v>9491.7000000000007</v>
      </c>
      <c r="GCC54" s="90">
        <f t="shared" ref="GCC54:GCC55" si="764">SUM(GCB54/12)</f>
        <v>790.97500000000002</v>
      </c>
      <c r="GCD54" s="115">
        <v>0</v>
      </c>
      <c r="GCE54" s="115">
        <f t="shared" ref="GCE54:GCO55" si="765">GCD54</f>
        <v>0</v>
      </c>
      <c r="GCF54" s="115">
        <f t="shared" si="765"/>
        <v>0</v>
      </c>
      <c r="GCG54" s="115">
        <f t="shared" si="765"/>
        <v>0</v>
      </c>
      <c r="GCH54" s="115">
        <f t="shared" si="765"/>
        <v>0</v>
      </c>
      <c r="GCI54" s="115">
        <f t="shared" si="765"/>
        <v>0</v>
      </c>
      <c r="GCJ54" s="115">
        <f t="shared" si="765"/>
        <v>0</v>
      </c>
      <c r="GCK54" s="115">
        <f t="shared" si="765"/>
        <v>0</v>
      </c>
      <c r="GCL54" s="115">
        <f t="shared" si="765"/>
        <v>0</v>
      </c>
      <c r="GCM54" s="115">
        <f t="shared" si="765"/>
        <v>0</v>
      </c>
      <c r="GCN54" s="115">
        <f t="shared" si="765"/>
        <v>0</v>
      </c>
      <c r="GCO54" s="115">
        <f t="shared" si="765"/>
        <v>0</v>
      </c>
      <c r="GCP54" s="95">
        <f t="shared" ref="GCP54:GCP55" si="766">SUM(GCD54:GCO54)</f>
        <v>0</v>
      </c>
      <c r="GCQ54" s="106" t="s">
        <v>53</v>
      </c>
      <c r="GCR54" s="105">
        <v>9491.7000000000007</v>
      </c>
      <c r="GCS54" s="90">
        <f t="shared" ref="GCS54:GCS55" si="767">SUM(GCR54/12)</f>
        <v>790.97500000000002</v>
      </c>
      <c r="GCT54" s="115">
        <v>0</v>
      </c>
      <c r="GCU54" s="115">
        <f t="shared" ref="GCU54:GDE55" si="768">GCT54</f>
        <v>0</v>
      </c>
      <c r="GCV54" s="115">
        <f t="shared" si="768"/>
        <v>0</v>
      </c>
      <c r="GCW54" s="115">
        <f t="shared" si="768"/>
        <v>0</v>
      </c>
      <c r="GCX54" s="115">
        <f t="shared" si="768"/>
        <v>0</v>
      </c>
      <c r="GCY54" s="115">
        <f t="shared" si="768"/>
        <v>0</v>
      </c>
      <c r="GCZ54" s="115">
        <f t="shared" si="768"/>
        <v>0</v>
      </c>
      <c r="GDA54" s="115">
        <f t="shared" si="768"/>
        <v>0</v>
      </c>
      <c r="GDB54" s="115">
        <f t="shared" si="768"/>
        <v>0</v>
      </c>
      <c r="GDC54" s="115">
        <f t="shared" si="768"/>
        <v>0</v>
      </c>
      <c r="GDD54" s="115">
        <f t="shared" si="768"/>
        <v>0</v>
      </c>
      <c r="GDE54" s="115">
        <f t="shared" si="768"/>
        <v>0</v>
      </c>
      <c r="GDF54" s="95">
        <f t="shared" ref="GDF54:GDF55" si="769">SUM(GCT54:GDE54)</f>
        <v>0</v>
      </c>
      <c r="GDG54" s="106" t="s">
        <v>53</v>
      </c>
      <c r="GDH54" s="105">
        <v>9491.7000000000007</v>
      </c>
      <c r="GDI54" s="90">
        <f t="shared" ref="GDI54:GDI55" si="770">SUM(GDH54/12)</f>
        <v>790.97500000000002</v>
      </c>
      <c r="GDJ54" s="115">
        <v>0</v>
      </c>
      <c r="GDK54" s="115">
        <f t="shared" ref="GDK54:GDU55" si="771">GDJ54</f>
        <v>0</v>
      </c>
      <c r="GDL54" s="115">
        <f t="shared" si="771"/>
        <v>0</v>
      </c>
      <c r="GDM54" s="115">
        <f t="shared" si="771"/>
        <v>0</v>
      </c>
      <c r="GDN54" s="115">
        <f t="shared" si="771"/>
        <v>0</v>
      </c>
      <c r="GDO54" s="115">
        <f t="shared" si="771"/>
        <v>0</v>
      </c>
      <c r="GDP54" s="115">
        <f t="shared" si="771"/>
        <v>0</v>
      </c>
      <c r="GDQ54" s="115">
        <f t="shared" si="771"/>
        <v>0</v>
      </c>
      <c r="GDR54" s="115">
        <f t="shared" si="771"/>
        <v>0</v>
      </c>
      <c r="GDS54" s="115">
        <f t="shared" si="771"/>
        <v>0</v>
      </c>
      <c r="GDT54" s="115">
        <f t="shared" si="771"/>
        <v>0</v>
      </c>
      <c r="GDU54" s="115">
        <f t="shared" si="771"/>
        <v>0</v>
      </c>
      <c r="GDV54" s="95">
        <f t="shared" ref="GDV54:GDV55" si="772">SUM(GDJ54:GDU54)</f>
        <v>0</v>
      </c>
      <c r="GDW54" s="106" t="s">
        <v>53</v>
      </c>
      <c r="GDX54" s="105">
        <v>9491.7000000000007</v>
      </c>
      <c r="GDY54" s="90">
        <f t="shared" ref="GDY54:GDY55" si="773">SUM(GDX54/12)</f>
        <v>790.97500000000002</v>
      </c>
      <c r="GDZ54" s="115">
        <v>0</v>
      </c>
      <c r="GEA54" s="115">
        <f t="shared" ref="GEA54:GEK55" si="774">GDZ54</f>
        <v>0</v>
      </c>
      <c r="GEB54" s="115">
        <f t="shared" si="774"/>
        <v>0</v>
      </c>
      <c r="GEC54" s="115">
        <f t="shared" si="774"/>
        <v>0</v>
      </c>
      <c r="GED54" s="115">
        <f t="shared" si="774"/>
        <v>0</v>
      </c>
      <c r="GEE54" s="115">
        <f t="shared" si="774"/>
        <v>0</v>
      </c>
      <c r="GEF54" s="115">
        <f t="shared" si="774"/>
        <v>0</v>
      </c>
      <c r="GEG54" s="115">
        <f t="shared" si="774"/>
        <v>0</v>
      </c>
      <c r="GEH54" s="115">
        <f t="shared" si="774"/>
        <v>0</v>
      </c>
      <c r="GEI54" s="115">
        <f t="shared" si="774"/>
        <v>0</v>
      </c>
      <c r="GEJ54" s="115">
        <f t="shared" si="774"/>
        <v>0</v>
      </c>
      <c r="GEK54" s="115">
        <f t="shared" si="774"/>
        <v>0</v>
      </c>
      <c r="GEL54" s="95">
        <f t="shared" ref="GEL54:GEL55" si="775">SUM(GDZ54:GEK54)</f>
        <v>0</v>
      </c>
      <c r="GEM54" s="106" t="s">
        <v>53</v>
      </c>
      <c r="GEN54" s="105">
        <v>9491.7000000000007</v>
      </c>
      <c r="GEO54" s="90">
        <f t="shared" ref="GEO54:GEO55" si="776">SUM(GEN54/12)</f>
        <v>790.97500000000002</v>
      </c>
      <c r="GEP54" s="115">
        <v>0</v>
      </c>
      <c r="GEQ54" s="115">
        <f t="shared" ref="GEQ54:GFA55" si="777">GEP54</f>
        <v>0</v>
      </c>
      <c r="GER54" s="115">
        <f t="shared" si="777"/>
        <v>0</v>
      </c>
      <c r="GES54" s="115">
        <f t="shared" si="777"/>
        <v>0</v>
      </c>
      <c r="GET54" s="115">
        <f t="shared" si="777"/>
        <v>0</v>
      </c>
      <c r="GEU54" s="115">
        <f t="shared" si="777"/>
        <v>0</v>
      </c>
      <c r="GEV54" s="115">
        <f t="shared" si="777"/>
        <v>0</v>
      </c>
      <c r="GEW54" s="115">
        <f t="shared" si="777"/>
        <v>0</v>
      </c>
      <c r="GEX54" s="115">
        <f t="shared" si="777"/>
        <v>0</v>
      </c>
      <c r="GEY54" s="115">
        <f t="shared" si="777"/>
        <v>0</v>
      </c>
      <c r="GEZ54" s="115">
        <f t="shared" si="777"/>
        <v>0</v>
      </c>
      <c r="GFA54" s="115">
        <f t="shared" si="777"/>
        <v>0</v>
      </c>
      <c r="GFB54" s="95">
        <f t="shared" ref="GFB54:GFB55" si="778">SUM(GEP54:GFA54)</f>
        <v>0</v>
      </c>
      <c r="GFC54" s="106" t="s">
        <v>53</v>
      </c>
      <c r="GFD54" s="105">
        <v>9491.7000000000007</v>
      </c>
      <c r="GFE54" s="90">
        <f t="shared" ref="GFE54:GFE55" si="779">SUM(GFD54/12)</f>
        <v>790.97500000000002</v>
      </c>
      <c r="GFF54" s="115">
        <v>0</v>
      </c>
      <c r="GFG54" s="115">
        <f t="shared" ref="GFG54:GFQ55" si="780">GFF54</f>
        <v>0</v>
      </c>
      <c r="GFH54" s="115">
        <f t="shared" si="780"/>
        <v>0</v>
      </c>
      <c r="GFI54" s="115">
        <f t="shared" si="780"/>
        <v>0</v>
      </c>
      <c r="GFJ54" s="115">
        <f t="shared" si="780"/>
        <v>0</v>
      </c>
      <c r="GFK54" s="115">
        <f t="shared" si="780"/>
        <v>0</v>
      </c>
      <c r="GFL54" s="115">
        <f t="shared" si="780"/>
        <v>0</v>
      </c>
      <c r="GFM54" s="115">
        <f t="shared" si="780"/>
        <v>0</v>
      </c>
      <c r="GFN54" s="115">
        <f t="shared" si="780"/>
        <v>0</v>
      </c>
      <c r="GFO54" s="115">
        <f t="shared" si="780"/>
        <v>0</v>
      </c>
      <c r="GFP54" s="115">
        <f t="shared" si="780"/>
        <v>0</v>
      </c>
      <c r="GFQ54" s="115">
        <f t="shared" si="780"/>
        <v>0</v>
      </c>
      <c r="GFR54" s="95">
        <f t="shared" ref="GFR54:GFR55" si="781">SUM(GFF54:GFQ54)</f>
        <v>0</v>
      </c>
      <c r="GFS54" s="106" t="s">
        <v>53</v>
      </c>
      <c r="GFT54" s="105">
        <v>9491.7000000000007</v>
      </c>
      <c r="GFU54" s="90">
        <f t="shared" ref="GFU54:GFU55" si="782">SUM(GFT54/12)</f>
        <v>790.97500000000002</v>
      </c>
      <c r="GFV54" s="115">
        <v>0</v>
      </c>
      <c r="GFW54" s="115">
        <f t="shared" ref="GFW54:GGG55" si="783">GFV54</f>
        <v>0</v>
      </c>
      <c r="GFX54" s="115">
        <f t="shared" si="783"/>
        <v>0</v>
      </c>
      <c r="GFY54" s="115">
        <f t="shared" si="783"/>
        <v>0</v>
      </c>
      <c r="GFZ54" s="115">
        <f t="shared" si="783"/>
        <v>0</v>
      </c>
      <c r="GGA54" s="115">
        <f t="shared" si="783"/>
        <v>0</v>
      </c>
      <c r="GGB54" s="115">
        <f t="shared" si="783"/>
        <v>0</v>
      </c>
      <c r="GGC54" s="115">
        <f t="shared" si="783"/>
        <v>0</v>
      </c>
      <c r="GGD54" s="115">
        <f t="shared" si="783"/>
        <v>0</v>
      </c>
      <c r="GGE54" s="115">
        <f t="shared" si="783"/>
        <v>0</v>
      </c>
      <c r="GGF54" s="115">
        <f t="shared" si="783"/>
        <v>0</v>
      </c>
      <c r="GGG54" s="115">
        <f t="shared" si="783"/>
        <v>0</v>
      </c>
      <c r="GGH54" s="95">
        <f t="shared" ref="GGH54:GGH55" si="784">SUM(GFV54:GGG54)</f>
        <v>0</v>
      </c>
      <c r="GGI54" s="106" t="s">
        <v>53</v>
      </c>
      <c r="GGJ54" s="105">
        <v>9491.7000000000007</v>
      </c>
      <c r="GGK54" s="90">
        <f t="shared" ref="GGK54:GGK55" si="785">SUM(GGJ54/12)</f>
        <v>790.97500000000002</v>
      </c>
      <c r="GGL54" s="115">
        <v>0</v>
      </c>
      <c r="GGM54" s="115">
        <f t="shared" ref="GGM54:GGW55" si="786">GGL54</f>
        <v>0</v>
      </c>
      <c r="GGN54" s="115">
        <f t="shared" si="786"/>
        <v>0</v>
      </c>
      <c r="GGO54" s="115">
        <f t="shared" si="786"/>
        <v>0</v>
      </c>
      <c r="GGP54" s="115">
        <f t="shared" si="786"/>
        <v>0</v>
      </c>
      <c r="GGQ54" s="115">
        <f t="shared" si="786"/>
        <v>0</v>
      </c>
      <c r="GGR54" s="115">
        <f t="shared" si="786"/>
        <v>0</v>
      </c>
      <c r="GGS54" s="115">
        <f t="shared" si="786"/>
        <v>0</v>
      </c>
      <c r="GGT54" s="115">
        <f t="shared" si="786"/>
        <v>0</v>
      </c>
      <c r="GGU54" s="115">
        <f t="shared" si="786"/>
        <v>0</v>
      </c>
      <c r="GGV54" s="115">
        <f t="shared" si="786"/>
        <v>0</v>
      </c>
      <c r="GGW54" s="115">
        <f t="shared" si="786"/>
        <v>0</v>
      </c>
      <c r="GGX54" s="95">
        <f t="shared" ref="GGX54:GGX55" si="787">SUM(GGL54:GGW54)</f>
        <v>0</v>
      </c>
      <c r="GGY54" s="106" t="s">
        <v>53</v>
      </c>
      <c r="GGZ54" s="105">
        <v>9491.7000000000007</v>
      </c>
      <c r="GHA54" s="90">
        <f t="shared" ref="GHA54:GHA55" si="788">SUM(GGZ54/12)</f>
        <v>790.97500000000002</v>
      </c>
      <c r="GHB54" s="115">
        <v>0</v>
      </c>
      <c r="GHC54" s="115">
        <f t="shared" ref="GHC54:GHM55" si="789">GHB54</f>
        <v>0</v>
      </c>
      <c r="GHD54" s="115">
        <f t="shared" si="789"/>
        <v>0</v>
      </c>
      <c r="GHE54" s="115">
        <f t="shared" si="789"/>
        <v>0</v>
      </c>
      <c r="GHF54" s="115">
        <f t="shared" si="789"/>
        <v>0</v>
      </c>
      <c r="GHG54" s="115">
        <f t="shared" si="789"/>
        <v>0</v>
      </c>
      <c r="GHH54" s="115">
        <f t="shared" si="789"/>
        <v>0</v>
      </c>
      <c r="GHI54" s="115">
        <f t="shared" si="789"/>
        <v>0</v>
      </c>
      <c r="GHJ54" s="115">
        <f t="shared" si="789"/>
        <v>0</v>
      </c>
      <c r="GHK54" s="115">
        <f t="shared" si="789"/>
        <v>0</v>
      </c>
      <c r="GHL54" s="115">
        <f t="shared" si="789"/>
        <v>0</v>
      </c>
      <c r="GHM54" s="115">
        <f t="shared" si="789"/>
        <v>0</v>
      </c>
      <c r="GHN54" s="95">
        <f t="shared" ref="GHN54:GHN55" si="790">SUM(GHB54:GHM54)</f>
        <v>0</v>
      </c>
      <c r="GHO54" s="106" t="s">
        <v>53</v>
      </c>
      <c r="GHP54" s="105">
        <v>9491.7000000000007</v>
      </c>
      <c r="GHQ54" s="90">
        <f t="shared" ref="GHQ54:GHQ55" si="791">SUM(GHP54/12)</f>
        <v>790.97500000000002</v>
      </c>
      <c r="GHR54" s="115">
        <v>0</v>
      </c>
      <c r="GHS54" s="115">
        <f t="shared" ref="GHS54:GIC55" si="792">GHR54</f>
        <v>0</v>
      </c>
      <c r="GHT54" s="115">
        <f t="shared" si="792"/>
        <v>0</v>
      </c>
      <c r="GHU54" s="115">
        <f t="shared" si="792"/>
        <v>0</v>
      </c>
      <c r="GHV54" s="115">
        <f t="shared" si="792"/>
        <v>0</v>
      </c>
      <c r="GHW54" s="115">
        <f t="shared" si="792"/>
        <v>0</v>
      </c>
      <c r="GHX54" s="115">
        <f t="shared" si="792"/>
        <v>0</v>
      </c>
      <c r="GHY54" s="115">
        <f t="shared" si="792"/>
        <v>0</v>
      </c>
      <c r="GHZ54" s="115">
        <f t="shared" si="792"/>
        <v>0</v>
      </c>
      <c r="GIA54" s="115">
        <f t="shared" si="792"/>
        <v>0</v>
      </c>
      <c r="GIB54" s="115">
        <f t="shared" si="792"/>
        <v>0</v>
      </c>
      <c r="GIC54" s="115">
        <f t="shared" si="792"/>
        <v>0</v>
      </c>
      <c r="GID54" s="95">
        <f t="shared" ref="GID54:GID55" si="793">SUM(GHR54:GIC54)</f>
        <v>0</v>
      </c>
      <c r="GIE54" s="106" t="s">
        <v>53</v>
      </c>
      <c r="GIF54" s="105">
        <v>9491.7000000000007</v>
      </c>
      <c r="GIG54" s="90">
        <f t="shared" ref="GIG54:GIG55" si="794">SUM(GIF54/12)</f>
        <v>790.97500000000002</v>
      </c>
      <c r="GIH54" s="115">
        <v>0</v>
      </c>
      <c r="GII54" s="115">
        <f t="shared" ref="GII54:GIS55" si="795">GIH54</f>
        <v>0</v>
      </c>
      <c r="GIJ54" s="115">
        <f t="shared" si="795"/>
        <v>0</v>
      </c>
      <c r="GIK54" s="115">
        <f t="shared" si="795"/>
        <v>0</v>
      </c>
      <c r="GIL54" s="115">
        <f t="shared" si="795"/>
        <v>0</v>
      </c>
      <c r="GIM54" s="115">
        <f t="shared" si="795"/>
        <v>0</v>
      </c>
      <c r="GIN54" s="115">
        <f t="shared" si="795"/>
        <v>0</v>
      </c>
      <c r="GIO54" s="115">
        <f t="shared" si="795"/>
        <v>0</v>
      </c>
      <c r="GIP54" s="115">
        <f t="shared" si="795"/>
        <v>0</v>
      </c>
      <c r="GIQ54" s="115">
        <f t="shared" si="795"/>
        <v>0</v>
      </c>
      <c r="GIR54" s="115">
        <f t="shared" si="795"/>
        <v>0</v>
      </c>
      <c r="GIS54" s="115">
        <f t="shared" si="795"/>
        <v>0</v>
      </c>
      <c r="GIT54" s="95">
        <f t="shared" ref="GIT54:GIT55" si="796">SUM(GIH54:GIS54)</f>
        <v>0</v>
      </c>
      <c r="GIU54" s="106" t="s">
        <v>53</v>
      </c>
      <c r="GIV54" s="105">
        <v>9491.7000000000007</v>
      </c>
      <c r="GIW54" s="90">
        <f t="shared" ref="GIW54:GIW55" si="797">SUM(GIV54/12)</f>
        <v>790.97500000000002</v>
      </c>
      <c r="GIX54" s="115">
        <v>0</v>
      </c>
      <c r="GIY54" s="115">
        <f t="shared" ref="GIY54:GJI55" si="798">GIX54</f>
        <v>0</v>
      </c>
      <c r="GIZ54" s="115">
        <f t="shared" si="798"/>
        <v>0</v>
      </c>
      <c r="GJA54" s="115">
        <f t="shared" si="798"/>
        <v>0</v>
      </c>
      <c r="GJB54" s="115">
        <f t="shared" si="798"/>
        <v>0</v>
      </c>
      <c r="GJC54" s="115">
        <f t="shared" si="798"/>
        <v>0</v>
      </c>
      <c r="GJD54" s="115">
        <f t="shared" si="798"/>
        <v>0</v>
      </c>
      <c r="GJE54" s="115">
        <f t="shared" si="798"/>
        <v>0</v>
      </c>
      <c r="GJF54" s="115">
        <f t="shared" si="798"/>
        <v>0</v>
      </c>
      <c r="GJG54" s="115">
        <f t="shared" si="798"/>
        <v>0</v>
      </c>
      <c r="GJH54" s="115">
        <f t="shared" si="798"/>
        <v>0</v>
      </c>
      <c r="GJI54" s="115">
        <f t="shared" si="798"/>
        <v>0</v>
      </c>
      <c r="GJJ54" s="95">
        <f t="shared" ref="GJJ54:GJJ55" si="799">SUM(GIX54:GJI54)</f>
        <v>0</v>
      </c>
      <c r="GJK54" s="106" t="s">
        <v>53</v>
      </c>
      <c r="GJL54" s="105">
        <v>9491.7000000000007</v>
      </c>
      <c r="GJM54" s="90">
        <f t="shared" ref="GJM54:GJM55" si="800">SUM(GJL54/12)</f>
        <v>790.97500000000002</v>
      </c>
      <c r="GJN54" s="115">
        <v>0</v>
      </c>
      <c r="GJO54" s="115">
        <f t="shared" ref="GJO54:GJY55" si="801">GJN54</f>
        <v>0</v>
      </c>
      <c r="GJP54" s="115">
        <f t="shared" si="801"/>
        <v>0</v>
      </c>
      <c r="GJQ54" s="115">
        <f t="shared" si="801"/>
        <v>0</v>
      </c>
      <c r="GJR54" s="115">
        <f t="shared" si="801"/>
        <v>0</v>
      </c>
      <c r="GJS54" s="115">
        <f t="shared" si="801"/>
        <v>0</v>
      </c>
      <c r="GJT54" s="115">
        <f t="shared" si="801"/>
        <v>0</v>
      </c>
      <c r="GJU54" s="115">
        <f t="shared" si="801"/>
        <v>0</v>
      </c>
      <c r="GJV54" s="115">
        <f t="shared" si="801"/>
        <v>0</v>
      </c>
      <c r="GJW54" s="115">
        <f t="shared" si="801"/>
        <v>0</v>
      </c>
      <c r="GJX54" s="115">
        <f t="shared" si="801"/>
        <v>0</v>
      </c>
      <c r="GJY54" s="115">
        <f t="shared" si="801"/>
        <v>0</v>
      </c>
      <c r="GJZ54" s="95">
        <f t="shared" ref="GJZ54:GJZ55" si="802">SUM(GJN54:GJY54)</f>
        <v>0</v>
      </c>
      <c r="GKA54" s="106" t="s">
        <v>53</v>
      </c>
      <c r="GKB54" s="105">
        <v>9491.7000000000007</v>
      </c>
      <c r="GKC54" s="90">
        <f t="shared" ref="GKC54:GKC55" si="803">SUM(GKB54/12)</f>
        <v>790.97500000000002</v>
      </c>
      <c r="GKD54" s="115">
        <v>0</v>
      </c>
      <c r="GKE54" s="115">
        <f t="shared" ref="GKE54:GKO55" si="804">GKD54</f>
        <v>0</v>
      </c>
      <c r="GKF54" s="115">
        <f t="shared" si="804"/>
        <v>0</v>
      </c>
      <c r="GKG54" s="115">
        <f t="shared" si="804"/>
        <v>0</v>
      </c>
      <c r="GKH54" s="115">
        <f t="shared" si="804"/>
        <v>0</v>
      </c>
      <c r="GKI54" s="115">
        <f t="shared" si="804"/>
        <v>0</v>
      </c>
      <c r="GKJ54" s="115">
        <f t="shared" si="804"/>
        <v>0</v>
      </c>
      <c r="GKK54" s="115">
        <f t="shared" si="804"/>
        <v>0</v>
      </c>
      <c r="GKL54" s="115">
        <f t="shared" si="804"/>
        <v>0</v>
      </c>
      <c r="GKM54" s="115">
        <f t="shared" si="804"/>
        <v>0</v>
      </c>
      <c r="GKN54" s="115">
        <f t="shared" si="804"/>
        <v>0</v>
      </c>
      <c r="GKO54" s="115">
        <f t="shared" si="804"/>
        <v>0</v>
      </c>
      <c r="GKP54" s="95">
        <f t="shared" ref="GKP54:GKP55" si="805">SUM(GKD54:GKO54)</f>
        <v>0</v>
      </c>
      <c r="GKQ54" s="106" t="s">
        <v>53</v>
      </c>
      <c r="GKR54" s="105">
        <v>9491.7000000000007</v>
      </c>
      <c r="GKS54" s="90">
        <f t="shared" ref="GKS54:GKS55" si="806">SUM(GKR54/12)</f>
        <v>790.97500000000002</v>
      </c>
      <c r="GKT54" s="115">
        <v>0</v>
      </c>
      <c r="GKU54" s="115">
        <f t="shared" ref="GKU54:GLE55" si="807">GKT54</f>
        <v>0</v>
      </c>
      <c r="GKV54" s="115">
        <f t="shared" si="807"/>
        <v>0</v>
      </c>
      <c r="GKW54" s="115">
        <f t="shared" si="807"/>
        <v>0</v>
      </c>
      <c r="GKX54" s="115">
        <f t="shared" si="807"/>
        <v>0</v>
      </c>
      <c r="GKY54" s="115">
        <f t="shared" si="807"/>
        <v>0</v>
      </c>
      <c r="GKZ54" s="115">
        <f t="shared" si="807"/>
        <v>0</v>
      </c>
      <c r="GLA54" s="115">
        <f t="shared" si="807"/>
        <v>0</v>
      </c>
      <c r="GLB54" s="115">
        <f t="shared" si="807"/>
        <v>0</v>
      </c>
      <c r="GLC54" s="115">
        <f t="shared" si="807"/>
        <v>0</v>
      </c>
      <c r="GLD54" s="115">
        <f t="shared" si="807"/>
        <v>0</v>
      </c>
      <c r="GLE54" s="115">
        <f t="shared" si="807"/>
        <v>0</v>
      </c>
      <c r="GLF54" s="95">
        <f t="shared" ref="GLF54:GLF55" si="808">SUM(GKT54:GLE54)</f>
        <v>0</v>
      </c>
      <c r="GLG54" s="106" t="s">
        <v>53</v>
      </c>
      <c r="GLH54" s="105">
        <v>9491.7000000000007</v>
      </c>
      <c r="GLI54" s="90">
        <f t="shared" ref="GLI54:GLI55" si="809">SUM(GLH54/12)</f>
        <v>790.97500000000002</v>
      </c>
      <c r="GLJ54" s="115">
        <v>0</v>
      </c>
      <c r="GLK54" s="115">
        <f t="shared" ref="GLK54:GLU55" si="810">GLJ54</f>
        <v>0</v>
      </c>
      <c r="GLL54" s="115">
        <f t="shared" si="810"/>
        <v>0</v>
      </c>
      <c r="GLM54" s="115">
        <f t="shared" si="810"/>
        <v>0</v>
      </c>
      <c r="GLN54" s="115">
        <f t="shared" si="810"/>
        <v>0</v>
      </c>
      <c r="GLO54" s="115">
        <f t="shared" si="810"/>
        <v>0</v>
      </c>
      <c r="GLP54" s="115">
        <f t="shared" si="810"/>
        <v>0</v>
      </c>
      <c r="GLQ54" s="115">
        <f t="shared" si="810"/>
        <v>0</v>
      </c>
      <c r="GLR54" s="115">
        <f t="shared" si="810"/>
        <v>0</v>
      </c>
      <c r="GLS54" s="115">
        <f t="shared" si="810"/>
        <v>0</v>
      </c>
      <c r="GLT54" s="115">
        <f t="shared" si="810"/>
        <v>0</v>
      </c>
      <c r="GLU54" s="115">
        <f t="shared" si="810"/>
        <v>0</v>
      </c>
      <c r="GLV54" s="95">
        <f t="shared" ref="GLV54:GLV55" si="811">SUM(GLJ54:GLU54)</f>
        <v>0</v>
      </c>
      <c r="GLW54" s="106" t="s">
        <v>53</v>
      </c>
      <c r="GLX54" s="105">
        <v>9491.7000000000007</v>
      </c>
      <c r="GLY54" s="90">
        <f t="shared" ref="GLY54:GLY55" si="812">SUM(GLX54/12)</f>
        <v>790.97500000000002</v>
      </c>
      <c r="GLZ54" s="115">
        <v>0</v>
      </c>
      <c r="GMA54" s="115">
        <f t="shared" ref="GMA54:GMK55" si="813">GLZ54</f>
        <v>0</v>
      </c>
      <c r="GMB54" s="115">
        <f t="shared" si="813"/>
        <v>0</v>
      </c>
      <c r="GMC54" s="115">
        <f t="shared" si="813"/>
        <v>0</v>
      </c>
      <c r="GMD54" s="115">
        <f t="shared" si="813"/>
        <v>0</v>
      </c>
      <c r="GME54" s="115">
        <f t="shared" si="813"/>
        <v>0</v>
      </c>
      <c r="GMF54" s="115">
        <f t="shared" si="813"/>
        <v>0</v>
      </c>
      <c r="GMG54" s="115">
        <f t="shared" si="813"/>
        <v>0</v>
      </c>
      <c r="GMH54" s="115">
        <f t="shared" si="813"/>
        <v>0</v>
      </c>
      <c r="GMI54" s="115">
        <f t="shared" si="813"/>
        <v>0</v>
      </c>
      <c r="GMJ54" s="115">
        <f t="shared" si="813"/>
        <v>0</v>
      </c>
      <c r="GMK54" s="115">
        <f t="shared" si="813"/>
        <v>0</v>
      </c>
      <c r="GML54" s="95">
        <f t="shared" ref="GML54:GML55" si="814">SUM(GLZ54:GMK54)</f>
        <v>0</v>
      </c>
      <c r="GMM54" s="106" t="s">
        <v>53</v>
      </c>
      <c r="GMN54" s="105">
        <v>9491.7000000000007</v>
      </c>
      <c r="GMO54" s="90">
        <f t="shared" ref="GMO54:GMO55" si="815">SUM(GMN54/12)</f>
        <v>790.97500000000002</v>
      </c>
      <c r="GMP54" s="115">
        <v>0</v>
      </c>
      <c r="GMQ54" s="115">
        <f t="shared" ref="GMQ54:GNA55" si="816">GMP54</f>
        <v>0</v>
      </c>
      <c r="GMR54" s="115">
        <f t="shared" si="816"/>
        <v>0</v>
      </c>
      <c r="GMS54" s="115">
        <f t="shared" si="816"/>
        <v>0</v>
      </c>
      <c r="GMT54" s="115">
        <f t="shared" si="816"/>
        <v>0</v>
      </c>
      <c r="GMU54" s="115">
        <f t="shared" si="816"/>
        <v>0</v>
      </c>
      <c r="GMV54" s="115">
        <f t="shared" si="816"/>
        <v>0</v>
      </c>
      <c r="GMW54" s="115">
        <f t="shared" si="816"/>
        <v>0</v>
      </c>
      <c r="GMX54" s="115">
        <f t="shared" si="816"/>
        <v>0</v>
      </c>
      <c r="GMY54" s="115">
        <f t="shared" si="816"/>
        <v>0</v>
      </c>
      <c r="GMZ54" s="115">
        <f t="shared" si="816"/>
        <v>0</v>
      </c>
      <c r="GNA54" s="115">
        <f t="shared" si="816"/>
        <v>0</v>
      </c>
      <c r="GNB54" s="95">
        <f t="shared" ref="GNB54:GNB55" si="817">SUM(GMP54:GNA54)</f>
        <v>0</v>
      </c>
      <c r="GNC54" s="106" t="s">
        <v>53</v>
      </c>
      <c r="GND54" s="105">
        <v>9491.7000000000007</v>
      </c>
      <c r="GNE54" s="90">
        <f t="shared" ref="GNE54:GNE55" si="818">SUM(GND54/12)</f>
        <v>790.97500000000002</v>
      </c>
      <c r="GNF54" s="115">
        <v>0</v>
      </c>
      <c r="GNG54" s="115">
        <f t="shared" ref="GNG54:GNQ55" si="819">GNF54</f>
        <v>0</v>
      </c>
      <c r="GNH54" s="115">
        <f t="shared" si="819"/>
        <v>0</v>
      </c>
      <c r="GNI54" s="115">
        <f t="shared" si="819"/>
        <v>0</v>
      </c>
      <c r="GNJ54" s="115">
        <f t="shared" si="819"/>
        <v>0</v>
      </c>
      <c r="GNK54" s="115">
        <f t="shared" si="819"/>
        <v>0</v>
      </c>
      <c r="GNL54" s="115">
        <f t="shared" si="819"/>
        <v>0</v>
      </c>
      <c r="GNM54" s="115">
        <f t="shared" si="819"/>
        <v>0</v>
      </c>
      <c r="GNN54" s="115">
        <f t="shared" si="819"/>
        <v>0</v>
      </c>
      <c r="GNO54" s="115">
        <f t="shared" si="819"/>
        <v>0</v>
      </c>
      <c r="GNP54" s="115">
        <f t="shared" si="819"/>
        <v>0</v>
      </c>
      <c r="GNQ54" s="115">
        <f t="shared" si="819"/>
        <v>0</v>
      </c>
      <c r="GNR54" s="95">
        <f t="shared" ref="GNR54:GNR55" si="820">SUM(GNF54:GNQ54)</f>
        <v>0</v>
      </c>
      <c r="GNS54" s="106" t="s">
        <v>53</v>
      </c>
      <c r="GNT54" s="105">
        <v>9491.7000000000007</v>
      </c>
      <c r="GNU54" s="90">
        <f t="shared" ref="GNU54:GNU55" si="821">SUM(GNT54/12)</f>
        <v>790.97500000000002</v>
      </c>
      <c r="GNV54" s="115">
        <v>0</v>
      </c>
      <c r="GNW54" s="115">
        <f t="shared" ref="GNW54:GOG55" si="822">GNV54</f>
        <v>0</v>
      </c>
      <c r="GNX54" s="115">
        <f t="shared" si="822"/>
        <v>0</v>
      </c>
      <c r="GNY54" s="115">
        <f t="shared" si="822"/>
        <v>0</v>
      </c>
      <c r="GNZ54" s="115">
        <f t="shared" si="822"/>
        <v>0</v>
      </c>
      <c r="GOA54" s="115">
        <f t="shared" si="822"/>
        <v>0</v>
      </c>
      <c r="GOB54" s="115">
        <f t="shared" si="822"/>
        <v>0</v>
      </c>
      <c r="GOC54" s="115">
        <f t="shared" si="822"/>
        <v>0</v>
      </c>
      <c r="GOD54" s="115">
        <f t="shared" si="822"/>
        <v>0</v>
      </c>
      <c r="GOE54" s="115">
        <f t="shared" si="822"/>
        <v>0</v>
      </c>
      <c r="GOF54" s="115">
        <f t="shared" si="822"/>
        <v>0</v>
      </c>
      <c r="GOG54" s="115">
        <f t="shared" si="822"/>
        <v>0</v>
      </c>
      <c r="GOH54" s="95">
        <f t="shared" ref="GOH54:GOH55" si="823">SUM(GNV54:GOG54)</f>
        <v>0</v>
      </c>
      <c r="GOI54" s="106" t="s">
        <v>53</v>
      </c>
      <c r="GOJ54" s="105">
        <v>9491.7000000000007</v>
      </c>
      <c r="GOK54" s="90">
        <f t="shared" ref="GOK54:GOK55" si="824">SUM(GOJ54/12)</f>
        <v>790.97500000000002</v>
      </c>
      <c r="GOL54" s="115">
        <v>0</v>
      </c>
      <c r="GOM54" s="115">
        <f t="shared" ref="GOM54:GOW55" si="825">GOL54</f>
        <v>0</v>
      </c>
      <c r="GON54" s="115">
        <f t="shared" si="825"/>
        <v>0</v>
      </c>
      <c r="GOO54" s="115">
        <f t="shared" si="825"/>
        <v>0</v>
      </c>
      <c r="GOP54" s="115">
        <f t="shared" si="825"/>
        <v>0</v>
      </c>
      <c r="GOQ54" s="115">
        <f t="shared" si="825"/>
        <v>0</v>
      </c>
      <c r="GOR54" s="115">
        <f t="shared" si="825"/>
        <v>0</v>
      </c>
      <c r="GOS54" s="115">
        <f t="shared" si="825"/>
        <v>0</v>
      </c>
      <c r="GOT54" s="115">
        <f t="shared" si="825"/>
        <v>0</v>
      </c>
      <c r="GOU54" s="115">
        <f t="shared" si="825"/>
        <v>0</v>
      </c>
      <c r="GOV54" s="115">
        <f t="shared" si="825"/>
        <v>0</v>
      </c>
      <c r="GOW54" s="115">
        <f t="shared" si="825"/>
        <v>0</v>
      </c>
      <c r="GOX54" s="95">
        <f t="shared" ref="GOX54:GOX55" si="826">SUM(GOL54:GOW54)</f>
        <v>0</v>
      </c>
      <c r="GOY54" s="106" t="s">
        <v>53</v>
      </c>
      <c r="GOZ54" s="105">
        <v>9491.7000000000007</v>
      </c>
      <c r="GPA54" s="90">
        <f t="shared" ref="GPA54:GPA55" si="827">SUM(GOZ54/12)</f>
        <v>790.97500000000002</v>
      </c>
      <c r="GPB54" s="115">
        <v>0</v>
      </c>
      <c r="GPC54" s="115">
        <f t="shared" ref="GPC54:GPM55" si="828">GPB54</f>
        <v>0</v>
      </c>
      <c r="GPD54" s="115">
        <f t="shared" si="828"/>
        <v>0</v>
      </c>
      <c r="GPE54" s="115">
        <f t="shared" si="828"/>
        <v>0</v>
      </c>
      <c r="GPF54" s="115">
        <f t="shared" si="828"/>
        <v>0</v>
      </c>
      <c r="GPG54" s="115">
        <f t="shared" si="828"/>
        <v>0</v>
      </c>
      <c r="GPH54" s="115">
        <f t="shared" si="828"/>
        <v>0</v>
      </c>
      <c r="GPI54" s="115">
        <f t="shared" si="828"/>
        <v>0</v>
      </c>
      <c r="GPJ54" s="115">
        <f t="shared" si="828"/>
        <v>0</v>
      </c>
      <c r="GPK54" s="115">
        <f t="shared" si="828"/>
        <v>0</v>
      </c>
      <c r="GPL54" s="115">
        <f t="shared" si="828"/>
        <v>0</v>
      </c>
      <c r="GPM54" s="115">
        <f t="shared" si="828"/>
        <v>0</v>
      </c>
      <c r="GPN54" s="95">
        <f t="shared" ref="GPN54:GPN55" si="829">SUM(GPB54:GPM54)</f>
        <v>0</v>
      </c>
      <c r="GPO54" s="106" t="s">
        <v>53</v>
      </c>
      <c r="GPP54" s="105">
        <v>9491.7000000000007</v>
      </c>
      <c r="GPQ54" s="90">
        <f t="shared" ref="GPQ54:GPQ55" si="830">SUM(GPP54/12)</f>
        <v>790.97500000000002</v>
      </c>
      <c r="GPR54" s="115">
        <v>0</v>
      </c>
      <c r="GPS54" s="115">
        <f t="shared" ref="GPS54:GQC55" si="831">GPR54</f>
        <v>0</v>
      </c>
      <c r="GPT54" s="115">
        <f t="shared" si="831"/>
        <v>0</v>
      </c>
      <c r="GPU54" s="115">
        <f t="shared" si="831"/>
        <v>0</v>
      </c>
      <c r="GPV54" s="115">
        <f t="shared" si="831"/>
        <v>0</v>
      </c>
      <c r="GPW54" s="115">
        <f t="shared" si="831"/>
        <v>0</v>
      </c>
      <c r="GPX54" s="115">
        <f t="shared" si="831"/>
        <v>0</v>
      </c>
      <c r="GPY54" s="115">
        <f t="shared" si="831"/>
        <v>0</v>
      </c>
      <c r="GPZ54" s="115">
        <f t="shared" si="831"/>
        <v>0</v>
      </c>
      <c r="GQA54" s="115">
        <f t="shared" si="831"/>
        <v>0</v>
      </c>
      <c r="GQB54" s="115">
        <f t="shared" si="831"/>
        <v>0</v>
      </c>
      <c r="GQC54" s="115">
        <f t="shared" si="831"/>
        <v>0</v>
      </c>
      <c r="GQD54" s="95">
        <f t="shared" ref="GQD54:GQD55" si="832">SUM(GPR54:GQC54)</f>
        <v>0</v>
      </c>
      <c r="GQE54" s="106" t="s">
        <v>53</v>
      </c>
      <c r="GQF54" s="105">
        <v>9491.7000000000007</v>
      </c>
      <c r="GQG54" s="90">
        <f t="shared" ref="GQG54:GQG55" si="833">SUM(GQF54/12)</f>
        <v>790.97500000000002</v>
      </c>
      <c r="GQH54" s="115">
        <v>0</v>
      </c>
      <c r="GQI54" s="115">
        <f t="shared" ref="GQI54:GQS55" si="834">GQH54</f>
        <v>0</v>
      </c>
      <c r="GQJ54" s="115">
        <f t="shared" si="834"/>
        <v>0</v>
      </c>
      <c r="GQK54" s="115">
        <f t="shared" si="834"/>
        <v>0</v>
      </c>
      <c r="GQL54" s="115">
        <f t="shared" si="834"/>
        <v>0</v>
      </c>
      <c r="GQM54" s="115">
        <f t="shared" si="834"/>
        <v>0</v>
      </c>
      <c r="GQN54" s="115">
        <f t="shared" si="834"/>
        <v>0</v>
      </c>
      <c r="GQO54" s="115">
        <f t="shared" si="834"/>
        <v>0</v>
      </c>
      <c r="GQP54" s="115">
        <f t="shared" si="834"/>
        <v>0</v>
      </c>
      <c r="GQQ54" s="115">
        <f t="shared" si="834"/>
        <v>0</v>
      </c>
      <c r="GQR54" s="115">
        <f t="shared" si="834"/>
        <v>0</v>
      </c>
      <c r="GQS54" s="115">
        <f t="shared" si="834"/>
        <v>0</v>
      </c>
      <c r="GQT54" s="95">
        <f t="shared" ref="GQT54:GQT55" si="835">SUM(GQH54:GQS54)</f>
        <v>0</v>
      </c>
      <c r="GQU54" s="106" t="s">
        <v>53</v>
      </c>
      <c r="GQV54" s="105">
        <v>9491.7000000000007</v>
      </c>
      <c r="GQW54" s="90">
        <f t="shared" ref="GQW54:GQW55" si="836">SUM(GQV54/12)</f>
        <v>790.97500000000002</v>
      </c>
      <c r="GQX54" s="115">
        <v>0</v>
      </c>
      <c r="GQY54" s="115">
        <f t="shared" ref="GQY54:GRI55" si="837">GQX54</f>
        <v>0</v>
      </c>
      <c r="GQZ54" s="115">
        <f t="shared" si="837"/>
        <v>0</v>
      </c>
      <c r="GRA54" s="115">
        <f t="shared" si="837"/>
        <v>0</v>
      </c>
      <c r="GRB54" s="115">
        <f t="shared" si="837"/>
        <v>0</v>
      </c>
      <c r="GRC54" s="115">
        <f t="shared" si="837"/>
        <v>0</v>
      </c>
      <c r="GRD54" s="115">
        <f t="shared" si="837"/>
        <v>0</v>
      </c>
      <c r="GRE54" s="115">
        <f t="shared" si="837"/>
        <v>0</v>
      </c>
      <c r="GRF54" s="115">
        <f t="shared" si="837"/>
        <v>0</v>
      </c>
      <c r="GRG54" s="115">
        <f t="shared" si="837"/>
        <v>0</v>
      </c>
      <c r="GRH54" s="115">
        <f t="shared" si="837"/>
        <v>0</v>
      </c>
      <c r="GRI54" s="115">
        <f t="shared" si="837"/>
        <v>0</v>
      </c>
      <c r="GRJ54" s="95">
        <f t="shared" ref="GRJ54:GRJ55" si="838">SUM(GQX54:GRI54)</f>
        <v>0</v>
      </c>
      <c r="GRK54" s="106" t="s">
        <v>53</v>
      </c>
      <c r="GRL54" s="105">
        <v>9491.7000000000007</v>
      </c>
      <c r="GRM54" s="90">
        <f t="shared" ref="GRM54:GRM55" si="839">SUM(GRL54/12)</f>
        <v>790.97500000000002</v>
      </c>
      <c r="GRN54" s="115">
        <v>0</v>
      </c>
      <c r="GRO54" s="115">
        <f t="shared" ref="GRO54:GRY55" si="840">GRN54</f>
        <v>0</v>
      </c>
      <c r="GRP54" s="115">
        <f t="shared" si="840"/>
        <v>0</v>
      </c>
      <c r="GRQ54" s="115">
        <f t="shared" si="840"/>
        <v>0</v>
      </c>
      <c r="GRR54" s="115">
        <f t="shared" si="840"/>
        <v>0</v>
      </c>
      <c r="GRS54" s="115">
        <f t="shared" si="840"/>
        <v>0</v>
      </c>
      <c r="GRT54" s="115">
        <f t="shared" si="840"/>
        <v>0</v>
      </c>
      <c r="GRU54" s="115">
        <f t="shared" si="840"/>
        <v>0</v>
      </c>
      <c r="GRV54" s="115">
        <f t="shared" si="840"/>
        <v>0</v>
      </c>
      <c r="GRW54" s="115">
        <f t="shared" si="840"/>
        <v>0</v>
      </c>
      <c r="GRX54" s="115">
        <f t="shared" si="840"/>
        <v>0</v>
      </c>
      <c r="GRY54" s="115">
        <f t="shared" si="840"/>
        <v>0</v>
      </c>
      <c r="GRZ54" s="95">
        <f t="shared" ref="GRZ54:GRZ55" si="841">SUM(GRN54:GRY54)</f>
        <v>0</v>
      </c>
      <c r="GSA54" s="106" t="s">
        <v>53</v>
      </c>
      <c r="GSB54" s="105">
        <v>9491.7000000000007</v>
      </c>
      <c r="GSC54" s="90">
        <f t="shared" ref="GSC54:GSC55" si="842">SUM(GSB54/12)</f>
        <v>790.97500000000002</v>
      </c>
      <c r="GSD54" s="115">
        <v>0</v>
      </c>
      <c r="GSE54" s="115">
        <f t="shared" ref="GSE54:GSO55" si="843">GSD54</f>
        <v>0</v>
      </c>
      <c r="GSF54" s="115">
        <f t="shared" si="843"/>
        <v>0</v>
      </c>
      <c r="GSG54" s="115">
        <f t="shared" si="843"/>
        <v>0</v>
      </c>
      <c r="GSH54" s="115">
        <f t="shared" si="843"/>
        <v>0</v>
      </c>
      <c r="GSI54" s="115">
        <f t="shared" si="843"/>
        <v>0</v>
      </c>
      <c r="GSJ54" s="115">
        <f t="shared" si="843"/>
        <v>0</v>
      </c>
      <c r="GSK54" s="115">
        <f t="shared" si="843"/>
        <v>0</v>
      </c>
      <c r="GSL54" s="115">
        <f t="shared" si="843"/>
        <v>0</v>
      </c>
      <c r="GSM54" s="115">
        <f t="shared" si="843"/>
        <v>0</v>
      </c>
      <c r="GSN54" s="115">
        <f t="shared" si="843"/>
        <v>0</v>
      </c>
      <c r="GSO54" s="115">
        <f t="shared" si="843"/>
        <v>0</v>
      </c>
      <c r="GSP54" s="95">
        <f t="shared" ref="GSP54:GSP55" si="844">SUM(GSD54:GSO54)</f>
        <v>0</v>
      </c>
      <c r="GSQ54" s="106" t="s">
        <v>53</v>
      </c>
      <c r="GSR54" s="105">
        <v>9491.7000000000007</v>
      </c>
      <c r="GSS54" s="90">
        <f t="shared" ref="GSS54:GSS55" si="845">SUM(GSR54/12)</f>
        <v>790.97500000000002</v>
      </c>
      <c r="GST54" s="115">
        <v>0</v>
      </c>
      <c r="GSU54" s="115">
        <f t="shared" ref="GSU54:GTE55" si="846">GST54</f>
        <v>0</v>
      </c>
      <c r="GSV54" s="115">
        <f t="shared" si="846"/>
        <v>0</v>
      </c>
      <c r="GSW54" s="115">
        <f t="shared" si="846"/>
        <v>0</v>
      </c>
      <c r="GSX54" s="115">
        <f t="shared" si="846"/>
        <v>0</v>
      </c>
      <c r="GSY54" s="115">
        <f t="shared" si="846"/>
        <v>0</v>
      </c>
      <c r="GSZ54" s="115">
        <f t="shared" si="846"/>
        <v>0</v>
      </c>
      <c r="GTA54" s="115">
        <f t="shared" si="846"/>
        <v>0</v>
      </c>
      <c r="GTB54" s="115">
        <f t="shared" si="846"/>
        <v>0</v>
      </c>
      <c r="GTC54" s="115">
        <f t="shared" si="846"/>
        <v>0</v>
      </c>
      <c r="GTD54" s="115">
        <f t="shared" si="846"/>
        <v>0</v>
      </c>
      <c r="GTE54" s="115">
        <f t="shared" si="846"/>
        <v>0</v>
      </c>
      <c r="GTF54" s="95">
        <f t="shared" ref="GTF54:GTF55" si="847">SUM(GST54:GTE54)</f>
        <v>0</v>
      </c>
      <c r="GTG54" s="106" t="s">
        <v>53</v>
      </c>
      <c r="GTH54" s="105">
        <v>9491.7000000000007</v>
      </c>
      <c r="GTI54" s="90">
        <f t="shared" ref="GTI54:GTI55" si="848">SUM(GTH54/12)</f>
        <v>790.97500000000002</v>
      </c>
      <c r="GTJ54" s="115">
        <v>0</v>
      </c>
      <c r="GTK54" s="115">
        <f t="shared" ref="GTK54:GTU55" si="849">GTJ54</f>
        <v>0</v>
      </c>
      <c r="GTL54" s="115">
        <f t="shared" si="849"/>
        <v>0</v>
      </c>
      <c r="GTM54" s="115">
        <f t="shared" si="849"/>
        <v>0</v>
      </c>
      <c r="GTN54" s="115">
        <f t="shared" si="849"/>
        <v>0</v>
      </c>
      <c r="GTO54" s="115">
        <f t="shared" si="849"/>
        <v>0</v>
      </c>
      <c r="GTP54" s="115">
        <f t="shared" si="849"/>
        <v>0</v>
      </c>
      <c r="GTQ54" s="115">
        <f t="shared" si="849"/>
        <v>0</v>
      </c>
      <c r="GTR54" s="115">
        <f t="shared" si="849"/>
        <v>0</v>
      </c>
      <c r="GTS54" s="115">
        <f t="shared" si="849"/>
        <v>0</v>
      </c>
      <c r="GTT54" s="115">
        <f t="shared" si="849"/>
        <v>0</v>
      </c>
      <c r="GTU54" s="115">
        <f t="shared" si="849"/>
        <v>0</v>
      </c>
      <c r="GTV54" s="95">
        <f t="shared" ref="GTV54:GTV55" si="850">SUM(GTJ54:GTU54)</f>
        <v>0</v>
      </c>
      <c r="GTW54" s="106" t="s">
        <v>53</v>
      </c>
      <c r="GTX54" s="105">
        <v>9491.7000000000007</v>
      </c>
      <c r="GTY54" s="90">
        <f t="shared" ref="GTY54:GTY55" si="851">SUM(GTX54/12)</f>
        <v>790.97500000000002</v>
      </c>
      <c r="GTZ54" s="115">
        <v>0</v>
      </c>
      <c r="GUA54" s="115">
        <f t="shared" ref="GUA54:GUK55" si="852">GTZ54</f>
        <v>0</v>
      </c>
      <c r="GUB54" s="115">
        <f t="shared" si="852"/>
        <v>0</v>
      </c>
      <c r="GUC54" s="115">
        <f t="shared" si="852"/>
        <v>0</v>
      </c>
      <c r="GUD54" s="115">
        <f t="shared" si="852"/>
        <v>0</v>
      </c>
      <c r="GUE54" s="115">
        <f t="shared" si="852"/>
        <v>0</v>
      </c>
      <c r="GUF54" s="115">
        <f t="shared" si="852"/>
        <v>0</v>
      </c>
      <c r="GUG54" s="115">
        <f t="shared" si="852"/>
        <v>0</v>
      </c>
      <c r="GUH54" s="115">
        <f t="shared" si="852"/>
        <v>0</v>
      </c>
      <c r="GUI54" s="115">
        <f t="shared" si="852"/>
        <v>0</v>
      </c>
      <c r="GUJ54" s="115">
        <f t="shared" si="852"/>
        <v>0</v>
      </c>
      <c r="GUK54" s="115">
        <f t="shared" si="852"/>
        <v>0</v>
      </c>
      <c r="GUL54" s="95">
        <f t="shared" ref="GUL54:GUL55" si="853">SUM(GTZ54:GUK54)</f>
        <v>0</v>
      </c>
      <c r="GUM54" s="106" t="s">
        <v>53</v>
      </c>
      <c r="GUN54" s="105">
        <v>9491.7000000000007</v>
      </c>
      <c r="GUO54" s="90">
        <f t="shared" ref="GUO54:GUO55" si="854">SUM(GUN54/12)</f>
        <v>790.97500000000002</v>
      </c>
      <c r="GUP54" s="115">
        <v>0</v>
      </c>
      <c r="GUQ54" s="115">
        <f t="shared" ref="GUQ54:GVA55" si="855">GUP54</f>
        <v>0</v>
      </c>
      <c r="GUR54" s="115">
        <f t="shared" si="855"/>
        <v>0</v>
      </c>
      <c r="GUS54" s="115">
        <f t="shared" si="855"/>
        <v>0</v>
      </c>
      <c r="GUT54" s="115">
        <f t="shared" si="855"/>
        <v>0</v>
      </c>
      <c r="GUU54" s="115">
        <f t="shared" si="855"/>
        <v>0</v>
      </c>
      <c r="GUV54" s="115">
        <f t="shared" si="855"/>
        <v>0</v>
      </c>
      <c r="GUW54" s="115">
        <f t="shared" si="855"/>
        <v>0</v>
      </c>
      <c r="GUX54" s="115">
        <f t="shared" si="855"/>
        <v>0</v>
      </c>
      <c r="GUY54" s="115">
        <f t="shared" si="855"/>
        <v>0</v>
      </c>
      <c r="GUZ54" s="115">
        <f t="shared" si="855"/>
        <v>0</v>
      </c>
      <c r="GVA54" s="115">
        <f t="shared" si="855"/>
        <v>0</v>
      </c>
      <c r="GVB54" s="95">
        <f t="shared" ref="GVB54:GVB55" si="856">SUM(GUP54:GVA54)</f>
        <v>0</v>
      </c>
      <c r="GVC54" s="106" t="s">
        <v>53</v>
      </c>
      <c r="GVD54" s="105">
        <v>9491.7000000000007</v>
      </c>
      <c r="GVE54" s="90">
        <f t="shared" ref="GVE54:GVE55" si="857">SUM(GVD54/12)</f>
        <v>790.97500000000002</v>
      </c>
      <c r="GVF54" s="115">
        <v>0</v>
      </c>
      <c r="GVG54" s="115">
        <f t="shared" ref="GVG54:GVQ55" si="858">GVF54</f>
        <v>0</v>
      </c>
      <c r="GVH54" s="115">
        <f t="shared" si="858"/>
        <v>0</v>
      </c>
      <c r="GVI54" s="115">
        <f t="shared" si="858"/>
        <v>0</v>
      </c>
      <c r="GVJ54" s="115">
        <f t="shared" si="858"/>
        <v>0</v>
      </c>
      <c r="GVK54" s="115">
        <f t="shared" si="858"/>
        <v>0</v>
      </c>
      <c r="GVL54" s="115">
        <f t="shared" si="858"/>
        <v>0</v>
      </c>
      <c r="GVM54" s="115">
        <f t="shared" si="858"/>
        <v>0</v>
      </c>
      <c r="GVN54" s="115">
        <f t="shared" si="858"/>
        <v>0</v>
      </c>
      <c r="GVO54" s="115">
        <f t="shared" si="858"/>
        <v>0</v>
      </c>
      <c r="GVP54" s="115">
        <f t="shared" si="858"/>
        <v>0</v>
      </c>
      <c r="GVQ54" s="115">
        <f t="shared" si="858"/>
        <v>0</v>
      </c>
      <c r="GVR54" s="95">
        <f t="shared" ref="GVR54:GVR55" si="859">SUM(GVF54:GVQ54)</f>
        <v>0</v>
      </c>
      <c r="GVS54" s="106" t="s">
        <v>53</v>
      </c>
      <c r="GVT54" s="105">
        <v>9491.7000000000007</v>
      </c>
      <c r="GVU54" s="90">
        <f t="shared" ref="GVU54:GVU55" si="860">SUM(GVT54/12)</f>
        <v>790.97500000000002</v>
      </c>
      <c r="GVV54" s="115">
        <v>0</v>
      </c>
      <c r="GVW54" s="115">
        <f t="shared" ref="GVW54:GWG55" si="861">GVV54</f>
        <v>0</v>
      </c>
      <c r="GVX54" s="115">
        <f t="shared" si="861"/>
        <v>0</v>
      </c>
      <c r="GVY54" s="115">
        <f t="shared" si="861"/>
        <v>0</v>
      </c>
      <c r="GVZ54" s="115">
        <f t="shared" si="861"/>
        <v>0</v>
      </c>
      <c r="GWA54" s="115">
        <f t="shared" si="861"/>
        <v>0</v>
      </c>
      <c r="GWB54" s="115">
        <f t="shared" si="861"/>
        <v>0</v>
      </c>
      <c r="GWC54" s="115">
        <f t="shared" si="861"/>
        <v>0</v>
      </c>
      <c r="GWD54" s="115">
        <f t="shared" si="861"/>
        <v>0</v>
      </c>
      <c r="GWE54" s="115">
        <f t="shared" si="861"/>
        <v>0</v>
      </c>
      <c r="GWF54" s="115">
        <f t="shared" si="861"/>
        <v>0</v>
      </c>
      <c r="GWG54" s="115">
        <f t="shared" si="861"/>
        <v>0</v>
      </c>
      <c r="GWH54" s="95">
        <f t="shared" ref="GWH54:GWH55" si="862">SUM(GVV54:GWG54)</f>
        <v>0</v>
      </c>
      <c r="GWI54" s="106" t="s">
        <v>53</v>
      </c>
      <c r="GWJ54" s="105">
        <v>9491.7000000000007</v>
      </c>
      <c r="GWK54" s="90">
        <f t="shared" ref="GWK54:GWK55" si="863">SUM(GWJ54/12)</f>
        <v>790.97500000000002</v>
      </c>
      <c r="GWL54" s="115">
        <v>0</v>
      </c>
      <c r="GWM54" s="115">
        <f t="shared" ref="GWM54:GWW55" si="864">GWL54</f>
        <v>0</v>
      </c>
      <c r="GWN54" s="115">
        <f t="shared" si="864"/>
        <v>0</v>
      </c>
      <c r="GWO54" s="115">
        <f t="shared" si="864"/>
        <v>0</v>
      </c>
      <c r="GWP54" s="115">
        <f t="shared" si="864"/>
        <v>0</v>
      </c>
      <c r="GWQ54" s="115">
        <f t="shared" si="864"/>
        <v>0</v>
      </c>
      <c r="GWR54" s="115">
        <f t="shared" si="864"/>
        <v>0</v>
      </c>
      <c r="GWS54" s="115">
        <f t="shared" si="864"/>
        <v>0</v>
      </c>
      <c r="GWT54" s="115">
        <f t="shared" si="864"/>
        <v>0</v>
      </c>
      <c r="GWU54" s="115">
        <f t="shared" si="864"/>
        <v>0</v>
      </c>
      <c r="GWV54" s="115">
        <f t="shared" si="864"/>
        <v>0</v>
      </c>
      <c r="GWW54" s="115">
        <f t="shared" si="864"/>
        <v>0</v>
      </c>
      <c r="GWX54" s="95">
        <f t="shared" ref="GWX54:GWX55" si="865">SUM(GWL54:GWW54)</f>
        <v>0</v>
      </c>
      <c r="GWY54" s="106" t="s">
        <v>53</v>
      </c>
      <c r="GWZ54" s="105">
        <v>9491.7000000000007</v>
      </c>
      <c r="GXA54" s="90">
        <f t="shared" ref="GXA54:GXA55" si="866">SUM(GWZ54/12)</f>
        <v>790.97500000000002</v>
      </c>
      <c r="GXB54" s="115">
        <v>0</v>
      </c>
      <c r="GXC54" s="115">
        <f t="shared" ref="GXC54:GXM55" si="867">GXB54</f>
        <v>0</v>
      </c>
      <c r="GXD54" s="115">
        <f t="shared" si="867"/>
        <v>0</v>
      </c>
      <c r="GXE54" s="115">
        <f t="shared" si="867"/>
        <v>0</v>
      </c>
      <c r="GXF54" s="115">
        <f t="shared" si="867"/>
        <v>0</v>
      </c>
      <c r="GXG54" s="115">
        <f t="shared" si="867"/>
        <v>0</v>
      </c>
      <c r="GXH54" s="115">
        <f t="shared" si="867"/>
        <v>0</v>
      </c>
      <c r="GXI54" s="115">
        <f t="shared" si="867"/>
        <v>0</v>
      </c>
      <c r="GXJ54" s="115">
        <f t="shared" si="867"/>
        <v>0</v>
      </c>
      <c r="GXK54" s="115">
        <f t="shared" si="867"/>
        <v>0</v>
      </c>
      <c r="GXL54" s="115">
        <f t="shared" si="867"/>
        <v>0</v>
      </c>
      <c r="GXM54" s="115">
        <f t="shared" si="867"/>
        <v>0</v>
      </c>
      <c r="GXN54" s="95">
        <f t="shared" ref="GXN54:GXN55" si="868">SUM(GXB54:GXM54)</f>
        <v>0</v>
      </c>
      <c r="GXO54" s="106" t="s">
        <v>53</v>
      </c>
      <c r="GXP54" s="105">
        <v>9491.7000000000007</v>
      </c>
      <c r="GXQ54" s="90">
        <f t="shared" ref="GXQ54:GXQ55" si="869">SUM(GXP54/12)</f>
        <v>790.97500000000002</v>
      </c>
      <c r="GXR54" s="115">
        <v>0</v>
      </c>
      <c r="GXS54" s="115">
        <f t="shared" ref="GXS54:GYC55" si="870">GXR54</f>
        <v>0</v>
      </c>
      <c r="GXT54" s="115">
        <f t="shared" si="870"/>
        <v>0</v>
      </c>
      <c r="GXU54" s="115">
        <f t="shared" si="870"/>
        <v>0</v>
      </c>
      <c r="GXV54" s="115">
        <f t="shared" si="870"/>
        <v>0</v>
      </c>
      <c r="GXW54" s="115">
        <f t="shared" si="870"/>
        <v>0</v>
      </c>
      <c r="GXX54" s="115">
        <f t="shared" si="870"/>
        <v>0</v>
      </c>
      <c r="GXY54" s="115">
        <f t="shared" si="870"/>
        <v>0</v>
      </c>
      <c r="GXZ54" s="115">
        <f t="shared" si="870"/>
        <v>0</v>
      </c>
      <c r="GYA54" s="115">
        <f t="shared" si="870"/>
        <v>0</v>
      </c>
      <c r="GYB54" s="115">
        <f t="shared" si="870"/>
        <v>0</v>
      </c>
      <c r="GYC54" s="115">
        <f t="shared" si="870"/>
        <v>0</v>
      </c>
      <c r="GYD54" s="95">
        <f t="shared" ref="GYD54:GYD55" si="871">SUM(GXR54:GYC54)</f>
        <v>0</v>
      </c>
      <c r="GYE54" s="106" t="s">
        <v>53</v>
      </c>
      <c r="GYF54" s="105">
        <v>9491.7000000000007</v>
      </c>
      <c r="GYG54" s="90">
        <f t="shared" ref="GYG54:GYG55" si="872">SUM(GYF54/12)</f>
        <v>790.97500000000002</v>
      </c>
      <c r="GYH54" s="115">
        <v>0</v>
      </c>
      <c r="GYI54" s="115">
        <f t="shared" ref="GYI54:GYS55" si="873">GYH54</f>
        <v>0</v>
      </c>
      <c r="GYJ54" s="115">
        <f t="shared" si="873"/>
        <v>0</v>
      </c>
      <c r="GYK54" s="115">
        <f t="shared" si="873"/>
        <v>0</v>
      </c>
      <c r="GYL54" s="115">
        <f t="shared" si="873"/>
        <v>0</v>
      </c>
      <c r="GYM54" s="115">
        <f t="shared" si="873"/>
        <v>0</v>
      </c>
      <c r="GYN54" s="115">
        <f t="shared" si="873"/>
        <v>0</v>
      </c>
      <c r="GYO54" s="115">
        <f t="shared" si="873"/>
        <v>0</v>
      </c>
      <c r="GYP54" s="115">
        <f t="shared" si="873"/>
        <v>0</v>
      </c>
      <c r="GYQ54" s="115">
        <f t="shared" si="873"/>
        <v>0</v>
      </c>
      <c r="GYR54" s="115">
        <f t="shared" si="873"/>
        <v>0</v>
      </c>
      <c r="GYS54" s="115">
        <f t="shared" si="873"/>
        <v>0</v>
      </c>
      <c r="GYT54" s="95">
        <f t="shared" ref="GYT54:GYT55" si="874">SUM(GYH54:GYS54)</f>
        <v>0</v>
      </c>
      <c r="GYU54" s="106" t="s">
        <v>53</v>
      </c>
      <c r="GYV54" s="105">
        <v>9491.7000000000007</v>
      </c>
      <c r="GYW54" s="90">
        <f t="shared" ref="GYW54:GYW55" si="875">SUM(GYV54/12)</f>
        <v>790.97500000000002</v>
      </c>
      <c r="GYX54" s="115">
        <v>0</v>
      </c>
      <c r="GYY54" s="115">
        <f t="shared" ref="GYY54:GZI55" si="876">GYX54</f>
        <v>0</v>
      </c>
      <c r="GYZ54" s="115">
        <f t="shared" si="876"/>
        <v>0</v>
      </c>
      <c r="GZA54" s="115">
        <f t="shared" si="876"/>
        <v>0</v>
      </c>
      <c r="GZB54" s="115">
        <f t="shared" si="876"/>
        <v>0</v>
      </c>
      <c r="GZC54" s="115">
        <f t="shared" si="876"/>
        <v>0</v>
      </c>
      <c r="GZD54" s="115">
        <f t="shared" si="876"/>
        <v>0</v>
      </c>
      <c r="GZE54" s="115">
        <f t="shared" si="876"/>
        <v>0</v>
      </c>
      <c r="GZF54" s="115">
        <f t="shared" si="876"/>
        <v>0</v>
      </c>
      <c r="GZG54" s="115">
        <f t="shared" si="876"/>
        <v>0</v>
      </c>
      <c r="GZH54" s="115">
        <f t="shared" si="876"/>
        <v>0</v>
      </c>
      <c r="GZI54" s="115">
        <f t="shared" si="876"/>
        <v>0</v>
      </c>
      <c r="GZJ54" s="95">
        <f t="shared" ref="GZJ54:GZJ55" si="877">SUM(GYX54:GZI54)</f>
        <v>0</v>
      </c>
      <c r="GZK54" s="106" t="s">
        <v>53</v>
      </c>
      <c r="GZL54" s="105">
        <v>9491.7000000000007</v>
      </c>
      <c r="GZM54" s="90">
        <f t="shared" ref="GZM54:GZM55" si="878">SUM(GZL54/12)</f>
        <v>790.97500000000002</v>
      </c>
      <c r="GZN54" s="115">
        <v>0</v>
      </c>
      <c r="GZO54" s="115">
        <f t="shared" ref="GZO54:GZY55" si="879">GZN54</f>
        <v>0</v>
      </c>
      <c r="GZP54" s="115">
        <f t="shared" si="879"/>
        <v>0</v>
      </c>
      <c r="GZQ54" s="115">
        <f t="shared" si="879"/>
        <v>0</v>
      </c>
      <c r="GZR54" s="115">
        <f t="shared" si="879"/>
        <v>0</v>
      </c>
      <c r="GZS54" s="115">
        <f t="shared" si="879"/>
        <v>0</v>
      </c>
      <c r="GZT54" s="115">
        <f t="shared" si="879"/>
        <v>0</v>
      </c>
      <c r="GZU54" s="115">
        <f t="shared" si="879"/>
        <v>0</v>
      </c>
      <c r="GZV54" s="115">
        <f t="shared" si="879"/>
        <v>0</v>
      </c>
      <c r="GZW54" s="115">
        <f t="shared" si="879"/>
        <v>0</v>
      </c>
      <c r="GZX54" s="115">
        <f t="shared" si="879"/>
        <v>0</v>
      </c>
      <c r="GZY54" s="115">
        <f t="shared" si="879"/>
        <v>0</v>
      </c>
      <c r="GZZ54" s="95">
        <f t="shared" ref="GZZ54:GZZ55" si="880">SUM(GZN54:GZY54)</f>
        <v>0</v>
      </c>
      <c r="HAA54" s="106" t="s">
        <v>53</v>
      </c>
      <c r="HAB54" s="105">
        <v>9491.7000000000007</v>
      </c>
      <c r="HAC54" s="90">
        <f t="shared" ref="HAC54:HAC55" si="881">SUM(HAB54/12)</f>
        <v>790.97500000000002</v>
      </c>
      <c r="HAD54" s="115">
        <v>0</v>
      </c>
      <c r="HAE54" s="115">
        <f t="shared" ref="HAE54:HAO55" si="882">HAD54</f>
        <v>0</v>
      </c>
      <c r="HAF54" s="115">
        <f t="shared" si="882"/>
        <v>0</v>
      </c>
      <c r="HAG54" s="115">
        <f t="shared" si="882"/>
        <v>0</v>
      </c>
      <c r="HAH54" s="115">
        <f t="shared" si="882"/>
        <v>0</v>
      </c>
      <c r="HAI54" s="115">
        <f t="shared" si="882"/>
        <v>0</v>
      </c>
      <c r="HAJ54" s="115">
        <f t="shared" si="882"/>
        <v>0</v>
      </c>
      <c r="HAK54" s="115">
        <f t="shared" si="882"/>
        <v>0</v>
      </c>
      <c r="HAL54" s="115">
        <f t="shared" si="882"/>
        <v>0</v>
      </c>
      <c r="HAM54" s="115">
        <f t="shared" si="882"/>
        <v>0</v>
      </c>
      <c r="HAN54" s="115">
        <f t="shared" si="882"/>
        <v>0</v>
      </c>
      <c r="HAO54" s="115">
        <f t="shared" si="882"/>
        <v>0</v>
      </c>
      <c r="HAP54" s="95">
        <f t="shared" ref="HAP54:HAP55" si="883">SUM(HAD54:HAO54)</f>
        <v>0</v>
      </c>
      <c r="HAQ54" s="106" t="s">
        <v>53</v>
      </c>
      <c r="HAR54" s="105">
        <v>9491.7000000000007</v>
      </c>
      <c r="HAS54" s="90">
        <f t="shared" ref="HAS54:HAS55" si="884">SUM(HAR54/12)</f>
        <v>790.97500000000002</v>
      </c>
      <c r="HAT54" s="115">
        <v>0</v>
      </c>
      <c r="HAU54" s="115">
        <f t="shared" ref="HAU54:HBE55" si="885">HAT54</f>
        <v>0</v>
      </c>
      <c r="HAV54" s="115">
        <f t="shared" si="885"/>
        <v>0</v>
      </c>
      <c r="HAW54" s="115">
        <f t="shared" si="885"/>
        <v>0</v>
      </c>
      <c r="HAX54" s="115">
        <f t="shared" si="885"/>
        <v>0</v>
      </c>
      <c r="HAY54" s="115">
        <f t="shared" si="885"/>
        <v>0</v>
      </c>
      <c r="HAZ54" s="115">
        <f t="shared" si="885"/>
        <v>0</v>
      </c>
      <c r="HBA54" s="115">
        <f t="shared" si="885"/>
        <v>0</v>
      </c>
      <c r="HBB54" s="115">
        <f t="shared" si="885"/>
        <v>0</v>
      </c>
      <c r="HBC54" s="115">
        <f t="shared" si="885"/>
        <v>0</v>
      </c>
      <c r="HBD54" s="115">
        <f t="shared" si="885"/>
        <v>0</v>
      </c>
      <c r="HBE54" s="115">
        <f t="shared" si="885"/>
        <v>0</v>
      </c>
      <c r="HBF54" s="95">
        <f t="shared" ref="HBF54:HBF55" si="886">SUM(HAT54:HBE54)</f>
        <v>0</v>
      </c>
      <c r="HBG54" s="106" t="s">
        <v>53</v>
      </c>
      <c r="HBH54" s="105">
        <v>9491.7000000000007</v>
      </c>
      <c r="HBI54" s="90">
        <f t="shared" ref="HBI54:HBI55" si="887">SUM(HBH54/12)</f>
        <v>790.97500000000002</v>
      </c>
      <c r="HBJ54" s="115">
        <v>0</v>
      </c>
      <c r="HBK54" s="115">
        <f t="shared" ref="HBK54:HBU55" si="888">HBJ54</f>
        <v>0</v>
      </c>
      <c r="HBL54" s="115">
        <f t="shared" si="888"/>
        <v>0</v>
      </c>
      <c r="HBM54" s="115">
        <f t="shared" si="888"/>
        <v>0</v>
      </c>
      <c r="HBN54" s="115">
        <f t="shared" si="888"/>
        <v>0</v>
      </c>
      <c r="HBO54" s="115">
        <f t="shared" si="888"/>
        <v>0</v>
      </c>
      <c r="HBP54" s="115">
        <f t="shared" si="888"/>
        <v>0</v>
      </c>
      <c r="HBQ54" s="115">
        <f t="shared" si="888"/>
        <v>0</v>
      </c>
      <c r="HBR54" s="115">
        <f t="shared" si="888"/>
        <v>0</v>
      </c>
      <c r="HBS54" s="115">
        <f t="shared" si="888"/>
        <v>0</v>
      </c>
      <c r="HBT54" s="115">
        <f t="shared" si="888"/>
        <v>0</v>
      </c>
      <c r="HBU54" s="115">
        <f t="shared" si="888"/>
        <v>0</v>
      </c>
      <c r="HBV54" s="95">
        <f t="shared" ref="HBV54:HBV55" si="889">SUM(HBJ54:HBU54)</f>
        <v>0</v>
      </c>
      <c r="HBW54" s="106" t="s">
        <v>53</v>
      </c>
      <c r="HBX54" s="105">
        <v>9491.7000000000007</v>
      </c>
      <c r="HBY54" s="90">
        <f t="shared" ref="HBY54:HBY55" si="890">SUM(HBX54/12)</f>
        <v>790.97500000000002</v>
      </c>
      <c r="HBZ54" s="115">
        <v>0</v>
      </c>
      <c r="HCA54" s="115">
        <f t="shared" ref="HCA54:HCK55" si="891">HBZ54</f>
        <v>0</v>
      </c>
      <c r="HCB54" s="115">
        <f t="shared" si="891"/>
        <v>0</v>
      </c>
      <c r="HCC54" s="115">
        <f t="shared" si="891"/>
        <v>0</v>
      </c>
      <c r="HCD54" s="115">
        <f t="shared" si="891"/>
        <v>0</v>
      </c>
      <c r="HCE54" s="115">
        <f t="shared" si="891"/>
        <v>0</v>
      </c>
      <c r="HCF54" s="115">
        <f t="shared" si="891"/>
        <v>0</v>
      </c>
      <c r="HCG54" s="115">
        <f t="shared" si="891"/>
        <v>0</v>
      </c>
      <c r="HCH54" s="115">
        <f t="shared" si="891"/>
        <v>0</v>
      </c>
      <c r="HCI54" s="115">
        <f t="shared" si="891"/>
        <v>0</v>
      </c>
      <c r="HCJ54" s="115">
        <f t="shared" si="891"/>
        <v>0</v>
      </c>
      <c r="HCK54" s="115">
        <f t="shared" si="891"/>
        <v>0</v>
      </c>
      <c r="HCL54" s="95">
        <f t="shared" ref="HCL54:HCL55" si="892">SUM(HBZ54:HCK54)</f>
        <v>0</v>
      </c>
      <c r="HCM54" s="106" t="s">
        <v>53</v>
      </c>
      <c r="HCN54" s="105">
        <v>9491.7000000000007</v>
      </c>
      <c r="HCO54" s="90">
        <f t="shared" ref="HCO54:HCO55" si="893">SUM(HCN54/12)</f>
        <v>790.97500000000002</v>
      </c>
      <c r="HCP54" s="115">
        <v>0</v>
      </c>
      <c r="HCQ54" s="115">
        <f t="shared" ref="HCQ54:HDA55" si="894">HCP54</f>
        <v>0</v>
      </c>
      <c r="HCR54" s="115">
        <f t="shared" si="894"/>
        <v>0</v>
      </c>
      <c r="HCS54" s="115">
        <f t="shared" si="894"/>
        <v>0</v>
      </c>
      <c r="HCT54" s="115">
        <f t="shared" si="894"/>
        <v>0</v>
      </c>
      <c r="HCU54" s="115">
        <f t="shared" si="894"/>
        <v>0</v>
      </c>
      <c r="HCV54" s="115">
        <f t="shared" si="894"/>
        <v>0</v>
      </c>
      <c r="HCW54" s="115">
        <f t="shared" si="894"/>
        <v>0</v>
      </c>
      <c r="HCX54" s="115">
        <f t="shared" si="894"/>
        <v>0</v>
      </c>
      <c r="HCY54" s="115">
        <f t="shared" si="894"/>
        <v>0</v>
      </c>
      <c r="HCZ54" s="115">
        <f t="shared" si="894"/>
        <v>0</v>
      </c>
      <c r="HDA54" s="115">
        <f t="shared" si="894"/>
        <v>0</v>
      </c>
      <c r="HDB54" s="95">
        <f t="shared" ref="HDB54:HDB55" si="895">SUM(HCP54:HDA54)</f>
        <v>0</v>
      </c>
      <c r="HDC54" s="106" t="s">
        <v>53</v>
      </c>
      <c r="HDD54" s="105">
        <v>9491.7000000000007</v>
      </c>
      <c r="HDE54" s="90">
        <f t="shared" ref="HDE54:HDE55" si="896">SUM(HDD54/12)</f>
        <v>790.97500000000002</v>
      </c>
      <c r="HDF54" s="115">
        <v>0</v>
      </c>
      <c r="HDG54" s="115">
        <f t="shared" ref="HDG54:HDQ55" si="897">HDF54</f>
        <v>0</v>
      </c>
      <c r="HDH54" s="115">
        <f t="shared" si="897"/>
        <v>0</v>
      </c>
      <c r="HDI54" s="115">
        <f t="shared" si="897"/>
        <v>0</v>
      </c>
      <c r="HDJ54" s="115">
        <f t="shared" si="897"/>
        <v>0</v>
      </c>
      <c r="HDK54" s="115">
        <f t="shared" si="897"/>
        <v>0</v>
      </c>
      <c r="HDL54" s="115">
        <f t="shared" si="897"/>
        <v>0</v>
      </c>
      <c r="HDM54" s="115">
        <f t="shared" si="897"/>
        <v>0</v>
      </c>
      <c r="HDN54" s="115">
        <f t="shared" si="897"/>
        <v>0</v>
      </c>
      <c r="HDO54" s="115">
        <f t="shared" si="897"/>
        <v>0</v>
      </c>
      <c r="HDP54" s="115">
        <f t="shared" si="897"/>
        <v>0</v>
      </c>
      <c r="HDQ54" s="115">
        <f t="shared" si="897"/>
        <v>0</v>
      </c>
      <c r="HDR54" s="95">
        <f t="shared" ref="HDR54:HDR55" si="898">SUM(HDF54:HDQ54)</f>
        <v>0</v>
      </c>
      <c r="HDS54" s="106" t="s">
        <v>53</v>
      </c>
      <c r="HDT54" s="105">
        <v>9491.7000000000007</v>
      </c>
      <c r="HDU54" s="90">
        <f t="shared" ref="HDU54:HDU55" si="899">SUM(HDT54/12)</f>
        <v>790.97500000000002</v>
      </c>
      <c r="HDV54" s="115">
        <v>0</v>
      </c>
      <c r="HDW54" s="115">
        <f t="shared" ref="HDW54:HEG55" si="900">HDV54</f>
        <v>0</v>
      </c>
      <c r="HDX54" s="115">
        <f t="shared" si="900"/>
        <v>0</v>
      </c>
      <c r="HDY54" s="115">
        <f t="shared" si="900"/>
        <v>0</v>
      </c>
      <c r="HDZ54" s="115">
        <f t="shared" si="900"/>
        <v>0</v>
      </c>
      <c r="HEA54" s="115">
        <f t="shared" si="900"/>
        <v>0</v>
      </c>
      <c r="HEB54" s="115">
        <f t="shared" si="900"/>
        <v>0</v>
      </c>
      <c r="HEC54" s="115">
        <f t="shared" si="900"/>
        <v>0</v>
      </c>
      <c r="HED54" s="115">
        <f t="shared" si="900"/>
        <v>0</v>
      </c>
      <c r="HEE54" s="115">
        <f t="shared" si="900"/>
        <v>0</v>
      </c>
      <c r="HEF54" s="115">
        <f t="shared" si="900"/>
        <v>0</v>
      </c>
      <c r="HEG54" s="115">
        <f t="shared" si="900"/>
        <v>0</v>
      </c>
      <c r="HEH54" s="95">
        <f t="shared" ref="HEH54:HEH55" si="901">SUM(HDV54:HEG54)</f>
        <v>0</v>
      </c>
      <c r="HEI54" s="106" t="s">
        <v>53</v>
      </c>
      <c r="HEJ54" s="105">
        <v>9491.7000000000007</v>
      </c>
      <c r="HEK54" s="90">
        <f t="shared" ref="HEK54:HEK55" si="902">SUM(HEJ54/12)</f>
        <v>790.97500000000002</v>
      </c>
      <c r="HEL54" s="115">
        <v>0</v>
      </c>
      <c r="HEM54" s="115">
        <f t="shared" ref="HEM54:HEW55" si="903">HEL54</f>
        <v>0</v>
      </c>
      <c r="HEN54" s="115">
        <f t="shared" si="903"/>
        <v>0</v>
      </c>
      <c r="HEO54" s="115">
        <f t="shared" si="903"/>
        <v>0</v>
      </c>
      <c r="HEP54" s="115">
        <f t="shared" si="903"/>
        <v>0</v>
      </c>
      <c r="HEQ54" s="115">
        <f t="shared" si="903"/>
        <v>0</v>
      </c>
      <c r="HER54" s="115">
        <f t="shared" si="903"/>
        <v>0</v>
      </c>
      <c r="HES54" s="115">
        <f t="shared" si="903"/>
        <v>0</v>
      </c>
      <c r="HET54" s="115">
        <f t="shared" si="903"/>
        <v>0</v>
      </c>
      <c r="HEU54" s="115">
        <f t="shared" si="903"/>
        <v>0</v>
      </c>
      <c r="HEV54" s="115">
        <f t="shared" si="903"/>
        <v>0</v>
      </c>
      <c r="HEW54" s="115">
        <f t="shared" si="903"/>
        <v>0</v>
      </c>
      <c r="HEX54" s="95">
        <f t="shared" ref="HEX54:HEX55" si="904">SUM(HEL54:HEW54)</f>
        <v>0</v>
      </c>
      <c r="HEY54" s="106" t="s">
        <v>53</v>
      </c>
      <c r="HEZ54" s="105">
        <v>9491.7000000000007</v>
      </c>
      <c r="HFA54" s="90">
        <f t="shared" ref="HFA54:HFA55" si="905">SUM(HEZ54/12)</f>
        <v>790.97500000000002</v>
      </c>
      <c r="HFB54" s="115">
        <v>0</v>
      </c>
      <c r="HFC54" s="115">
        <f t="shared" ref="HFC54:HFM55" si="906">HFB54</f>
        <v>0</v>
      </c>
      <c r="HFD54" s="115">
        <f t="shared" si="906"/>
        <v>0</v>
      </c>
      <c r="HFE54" s="115">
        <f t="shared" si="906"/>
        <v>0</v>
      </c>
      <c r="HFF54" s="115">
        <f t="shared" si="906"/>
        <v>0</v>
      </c>
      <c r="HFG54" s="115">
        <f t="shared" si="906"/>
        <v>0</v>
      </c>
      <c r="HFH54" s="115">
        <f t="shared" si="906"/>
        <v>0</v>
      </c>
      <c r="HFI54" s="115">
        <f t="shared" si="906"/>
        <v>0</v>
      </c>
      <c r="HFJ54" s="115">
        <f t="shared" si="906"/>
        <v>0</v>
      </c>
      <c r="HFK54" s="115">
        <f t="shared" si="906"/>
        <v>0</v>
      </c>
      <c r="HFL54" s="115">
        <f t="shared" si="906"/>
        <v>0</v>
      </c>
      <c r="HFM54" s="115">
        <f t="shared" si="906"/>
        <v>0</v>
      </c>
      <c r="HFN54" s="95">
        <f t="shared" ref="HFN54:HFN55" si="907">SUM(HFB54:HFM54)</f>
        <v>0</v>
      </c>
      <c r="HFO54" s="106" t="s">
        <v>53</v>
      </c>
      <c r="HFP54" s="105">
        <v>9491.7000000000007</v>
      </c>
      <c r="HFQ54" s="90">
        <f t="shared" ref="HFQ54:HFQ55" si="908">SUM(HFP54/12)</f>
        <v>790.97500000000002</v>
      </c>
      <c r="HFR54" s="115">
        <v>0</v>
      </c>
      <c r="HFS54" s="115">
        <f t="shared" ref="HFS54:HGC55" si="909">HFR54</f>
        <v>0</v>
      </c>
      <c r="HFT54" s="115">
        <f t="shared" si="909"/>
        <v>0</v>
      </c>
      <c r="HFU54" s="115">
        <f t="shared" si="909"/>
        <v>0</v>
      </c>
      <c r="HFV54" s="115">
        <f t="shared" si="909"/>
        <v>0</v>
      </c>
      <c r="HFW54" s="115">
        <f t="shared" si="909"/>
        <v>0</v>
      </c>
      <c r="HFX54" s="115">
        <f t="shared" si="909"/>
        <v>0</v>
      </c>
      <c r="HFY54" s="115">
        <f t="shared" si="909"/>
        <v>0</v>
      </c>
      <c r="HFZ54" s="115">
        <f t="shared" si="909"/>
        <v>0</v>
      </c>
      <c r="HGA54" s="115">
        <f t="shared" si="909"/>
        <v>0</v>
      </c>
      <c r="HGB54" s="115">
        <f t="shared" si="909"/>
        <v>0</v>
      </c>
      <c r="HGC54" s="115">
        <f t="shared" si="909"/>
        <v>0</v>
      </c>
      <c r="HGD54" s="95">
        <f t="shared" ref="HGD54:HGD55" si="910">SUM(HFR54:HGC54)</f>
        <v>0</v>
      </c>
      <c r="HGE54" s="106" t="s">
        <v>53</v>
      </c>
      <c r="HGF54" s="105">
        <v>9491.7000000000007</v>
      </c>
      <c r="HGG54" s="90">
        <f t="shared" ref="HGG54:HGG55" si="911">SUM(HGF54/12)</f>
        <v>790.97500000000002</v>
      </c>
      <c r="HGH54" s="115">
        <v>0</v>
      </c>
      <c r="HGI54" s="115">
        <f t="shared" ref="HGI54:HGS55" si="912">HGH54</f>
        <v>0</v>
      </c>
      <c r="HGJ54" s="115">
        <f t="shared" si="912"/>
        <v>0</v>
      </c>
      <c r="HGK54" s="115">
        <f t="shared" si="912"/>
        <v>0</v>
      </c>
      <c r="HGL54" s="115">
        <f t="shared" si="912"/>
        <v>0</v>
      </c>
      <c r="HGM54" s="115">
        <f t="shared" si="912"/>
        <v>0</v>
      </c>
      <c r="HGN54" s="115">
        <f t="shared" si="912"/>
        <v>0</v>
      </c>
      <c r="HGO54" s="115">
        <f t="shared" si="912"/>
        <v>0</v>
      </c>
      <c r="HGP54" s="115">
        <f t="shared" si="912"/>
        <v>0</v>
      </c>
      <c r="HGQ54" s="115">
        <f t="shared" si="912"/>
        <v>0</v>
      </c>
      <c r="HGR54" s="115">
        <f t="shared" si="912"/>
        <v>0</v>
      </c>
      <c r="HGS54" s="115">
        <f t="shared" si="912"/>
        <v>0</v>
      </c>
      <c r="HGT54" s="95">
        <f t="shared" ref="HGT54:HGT55" si="913">SUM(HGH54:HGS54)</f>
        <v>0</v>
      </c>
      <c r="HGU54" s="106" t="s">
        <v>53</v>
      </c>
      <c r="HGV54" s="105">
        <v>9491.7000000000007</v>
      </c>
      <c r="HGW54" s="90">
        <f t="shared" ref="HGW54:HGW55" si="914">SUM(HGV54/12)</f>
        <v>790.97500000000002</v>
      </c>
      <c r="HGX54" s="115">
        <v>0</v>
      </c>
      <c r="HGY54" s="115">
        <f t="shared" ref="HGY54:HHI55" si="915">HGX54</f>
        <v>0</v>
      </c>
      <c r="HGZ54" s="115">
        <f t="shared" si="915"/>
        <v>0</v>
      </c>
      <c r="HHA54" s="115">
        <f t="shared" si="915"/>
        <v>0</v>
      </c>
      <c r="HHB54" s="115">
        <f t="shared" si="915"/>
        <v>0</v>
      </c>
      <c r="HHC54" s="115">
        <f t="shared" si="915"/>
        <v>0</v>
      </c>
      <c r="HHD54" s="115">
        <f t="shared" si="915"/>
        <v>0</v>
      </c>
      <c r="HHE54" s="115">
        <f t="shared" si="915"/>
        <v>0</v>
      </c>
      <c r="HHF54" s="115">
        <f t="shared" si="915"/>
        <v>0</v>
      </c>
      <c r="HHG54" s="115">
        <f t="shared" si="915"/>
        <v>0</v>
      </c>
      <c r="HHH54" s="115">
        <f t="shared" si="915"/>
        <v>0</v>
      </c>
      <c r="HHI54" s="115">
        <f t="shared" si="915"/>
        <v>0</v>
      </c>
      <c r="HHJ54" s="95">
        <f t="shared" ref="HHJ54:HHJ55" si="916">SUM(HGX54:HHI54)</f>
        <v>0</v>
      </c>
      <c r="HHK54" s="106" t="s">
        <v>53</v>
      </c>
      <c r="HHL54" s="105">
        <v>9491.7000000000007</v>
      </c>
      <c r="HHM54" s="90">
        <f t="shared" ref="HHM54:HHM55" si="917">SUM(HHL54/12)</f>
        <v>790.97500000000002</v>
      </c>
      <c r="HHN54" s="115">
        <v>0</v>
      </c>
      <c r="HHO54" s="115">
        <f t="shared" ref="HHO54:HHY55" si="918">HHN54</f>
        <v>0</v>
      </c>
      <c r="HHP54" s="115">
        <f t="shared" si="918"/>
        <v>0</v>
      </c>
      <c r="HHQ54" s="115">
        <f t="shared" si="918"/>
        <v>0</v>
      </c>
      <c r="HHR54" s="115">
        <f t="shared" si="918"/>
        <v>0</v>
      </c>
      <c r="HHS54" s="115">
        <f t="shared" si="918"/>
        <v>0</v>
      </c>
      <c r="HHT54" s="115">
        <f t="shared" si="918"/>
        <v>0</v>
      </c>
      <c r="HHU54" s="115">
        <f t="shared" si="918"/>
        <v>0</v>
      </c>
      <c r="HHV54" s="115">
        <f t="shared" si="918"/>
        <v>0</v>
      </c>
      <c r="HHW54" s="115">
        <f t="shared" si="918"/>
        <v>0</v>
      </c>
      <c r="HHX54" s="115">
        <f t="shared" si="918"/>
        <v>0</v>
      </c>
      <c r="HHY54" s="115">
        <f t="shared" si="918"/>
        <v>0</v>
      </c>
      <c r="HHZ54" s="95">
        <f t="shared" ref="HHZ54:HHZ55" si="919">SUM(HHN54:HHY54)</f>
        <v>0</v>
      </c>
      <c r="HIA54" s="106" t="s">
        <v>53</v>
      </c>
      <c r="HIB54" s="105">
        <v>9491.7000000000007</v>
      </c>
      <c r="HIC54" s="90">
        <f t="shared" ref="HIC54:HIC55" si="920">SUM(HIB54/12)</f>
        <v>790.97500000000002</v>
      </c>
      <c r="HID54" s="115">
        <v>0</v>
      </c>
      <c r="HIE54" s="115">
        <f t="shared" ref="HIE54:HIO55" si="921">HID54</f>
        <v>0</v>
      </c>
      <c r="HIF54" s="115">
        <f t="shared" si="921"/>
        <v>0</v>
      </c>
      <c r="HIG54" s="115">
        <f t="shared" si="921"/>
        <v>0</v>
      </c>
      <c r="HIH54" s="115">
        <f t="shared" si="921"/>
        <v>0</v>
      </c>
      <c r="HII54" s="115">
        <f t="shared" si="921"/>
        <v>0</v>
      </c>
      <c r="HIJ54" s="115">
        <f t="shared" si="921"/>
        <v>0</v>
      </c>
      <c r="HIK54" s="115">
        <f t="shared" si="921"/>
        <v>0</v>
      </c>
      <c r="HIL54" s="115">
        <f t="shared" si="921"/>
        <v>0</v>
      </c>
      <c r="HIM54" s="115">
        <f t="shared" si="921"/>
        <v>0</v>
      </c>
      <c r="HIN54" s="115">
        <f t="shared" si="921"/>
        <v>0</v>
      </c>
      <c r="HIO54" s="115">
        <f t="shared" si="921"/>
        <v>0</v>
      </c>
      <c r="HIP54" s="95">
        <f t="shared" ref="HIP54:HIP55" si="922">SUM(HID54:HIO54)</f>
        <v>0</v>
      </c>
      <c r="HIQ54" s="106" t="s">
        <v>53</v>
      </c>
      <c r="HIR54" s="105">
        <v>9491.7000000000007</v>
      </c>
      <c r="HIS54" s="90">
        <f t="shared" ref="HIS54:HIS55" si="923">SUM(HIR54/12)</f>
        <v>790.97500000000002</v>
      </c>
      <c r="HIT54" s="115">
        <v>0</v>
      </c>
      <c r="HIU54" s="115">
        <f t="shared" ref="HIU54:HJE55" si="924">HIT54</f>
        <v>0</v>
      </c>
      <c r="HIV54" s="115">
        <f t="shared" si="924"/>
        <v>0</v>
      </c>
      <c r="HIW54" s="115">
        <f t="shared" si="924"/>
        <v>0</v>
      </c>
      <c r="HIX54" s="115">
        <f t="shared" si="924"/>
        <v>0</v>
      </c>
      <c r="HIY54" s="115">
        <f t="shared" si="924"/>
        <v>0</v>
      </c>
      <c r="HIZ54" s="115">
        <f t="shared" si="924"/>
        <v>0</v>
      </c>
      <c r="HJA54" s="115">
        <f t="shared" si="924"/>
        <v>0</v>
      </c>
      <c r="HJB54" s="115">
        <f t="shared" si="924"/>
        <v>0</v>
      </c>
      <c r="HJC54" s="115">
        <f t="shared" si="924"/>
        <v>0</v>
      </c>
      <c r="HJD54" s="115">
        <f t="shared" si="924"/>
        <v>0</v>
      </c>
      <c r="HJE54" s="115">
        <f t="shared" si="924"/>
        <v>0</v>
      </c>
      <c r="HJF54" s="95">
        <f t="shared" ref="HJF54:HJF55" si="925">SUM(HIT54:HJE54)</f>
        <v>0</v>
      </c>
      <c r="HJG54" s="106" t="s">
        <v>53</v>
      </c>
      <c r="HJH54" s="105">
        <v>9491.7000000000007</v>
      </c>
      <c r="HJI54" s="90">
        <f t="shared" ref="HJI54:HJI55" si="926">SUM(HJH54/12)</f>
        <v>790.97500000000002</v>
      </c>
      <c r="HJJ54" s="115">
        <v>0</v>
      </c>
      <c r="HJK54" s="115">
        <f t="shared" ref="HJK54:HJU55" si="927">HJJ54</f>
        <v>0</v>
      </c>
      <c r="HJL54" s="115">
        <f t="shared" si="927"/>
        <v>0</v>
      </c>
      <c r="HJM54" s="115">
        <f t="shared" si="927"/>
        <v>0</v>
      </c>
      <c r="HJN54" s="115">
        <f t="shared" si="927"/>
        <v>0</v>
      </c>
      <c r="HJO54" s="115">
        <f t="shared" si="927"/>
        <v>0</v>
      </c>
      <c r="HJP54" s="115">
        <f t="shared" si="927"/>
        <v>0</v>
      </c>
      <c r="HJQ54" s="115">
        <f t="shared" si="927"/>
        <v>0</v>
      </c>
      <c r="HJR54" s="115">
        <f t="shared" si="927"/>
        <v>0</v>
      </c>
      <c r="HJS54" s="115">
        <f t="shared" si="927"/>
        <v>0</v>
      </c>
      <c r="HJT54" s="115">
        <f t="shared" si="927"/>
        <v>0</v>
      </c>
      <c r="HJU54" s="115">
        <f t="shared" si="927"/>
        <v>0</v>
      </c>
      <c r="HJV54" s="95">
        <f t="shared" ref="HJV54:HJV55" si="928">SUM(HJJ54:HJU54)</f>
        <v>0</v>
      </c>
      <c r="HJW54" s="106" t="s">
        <v>53</v>
      </c>
      <c r="HJX54" s="105">
        <v>9491.7000000000007</v>
      </c>
      <c r="HJY54" s="90">
        <f t="shared" ref="HJY54:HJY55" si="929">SUM(HJX54/12)</f>
        <v>790.97500000000002</v>
      </c>
      <c r="HJZ54" s="115">
        <v>0</v>
      </c>
      <c r="HKA54" s="115">
        <f t="shared" ref="HKA54:HKK55" si="930">HJZ54</f>
        <v>0</v>
      </c>
      <c r="HKB54" s="115">
        <f t="shared" si="930"/>
        <v>0</v>
      </c>
      <c r="HKC54" s="115">
        <f t="shared" si="930"/>
        <v>0</v>
      </c>
      <c r="HKD54" s="115">
        <f t="shared" si="930"/>
        <v>0</v>
      </c>
      <c r="HKE54" s="115">
        <f t="shared" si="930"/>
        <v>0</v>
      </c>
      <c r="HKF54" s="115">
        <f t="shared" si="930"/>
        <v>0</v>
      </c>
      <c r="HKG54" s="115">
        <f t="shared" si="930"/>
        <v>0</v>
      </c>
      <c r="HKH54" s="115">
        <f t="shared" si="930"/>
        <v>0</v>
      </c>
      <c r="HKI54" s="115">
        <f t="shared" si="930"/>
        <v>0</v>
      </c>
      <c r="HKJ54" s="115">
        <f t="shared" si="930"/>
        <v>0</v>
      </c>
      <c r="HKK54" s="115">
        <f t="shared" si="930"/>
        <v>0</v>
      </c>
      <c r="HKL54" s="95">
        <f t="shared" ref="HKL54:HKL55" si="931">SUM(HJZ54:HKK54)</f>
        <v>0</v>
      </c>
      <c r="HKM54" s="106" t="s">
        <v>53</v>
      </c>
      <c r="HKN54" s="105">
        <v>9491.7000000000007</v>
      </c>
      <c r="HKO54" s="90">
        <f t="shared" ref="HKO54:HKO55" si="932">SUM(HKN54/12)</f>
        <v>790.97500000000002</v>
      </c>
      <c r="HKP54" s="115">
        <v>0</v>
      </c>
      <c r="HKQ54" s="115">
        <f t="shared" ref="HKQ54:HLA55" si="933">HKP54</f>
        <v>0</v>
      </c>
      <c r="HKR54" s="115">
        <f t="shared" si="933"/>
        <v>0</v>
      </c>
      <c r="HKS54" s="115">
        <f t="shared" si="933"/>
        <v>0</v>
      </c>
      <c r="HKT54" s="115">
        <f t="shared" si="933"/>
        <v>0</v>
      </c>
      <c r="HKU54" s="115">
        <f t="shared" si="933"/>
        <v>0</v>
      </c>
      <c r="HKV54" s="115">
        <f t="shared" si="933"/>
        <v>0</v>
      </c>
      <c r="HKW54" s="115">
        <f t="shared" si="933"/>
        <v>0</v>
      </c>
      <c r="HKX54" s="115">
        <f t="shared" si="933"/>
        <v>0</v>
      </c>
      <c r="HKY54" s="115">
        <f t="shared" si="933"/>
        <v>0</v>
      </c>
      <c r="HKZ54" s="115">
        <f t="shared" si="933"/>
        <v>0</v>
      </c>
      <c r="HLA54" s="115">
        <f t="shared" si="933"/>
        <v>0</v>
      </c>
      <c r="HLB54" s="95">
        <f t="shared" ref="HLB54:HLB55" si="934">SUM(HKP54:HLA54)</f>
        <v>0</v>
      </c>
      <c r="HLC54" s="106" t="s">
        <v>53</v>
      </c>
      <c r="HLD54" s="105">
        <v>9491.7000000000007</v>
      </c>
      <c r="HLE54" s="90">
        <f t="shared" ref="HLE54:HLE55" si="935">SUM(HLD54/12)</f>
        <v>790.97500000000002</v>
      </c>
      <c r="HLF54" s="115">
        <v>0</v>
      </c>
      <c r="HLG54" s="115">
        <f t="shared" ref="HLG54:HLQ55" si="936">HLF54</f>
        <v>0</v>
      </c>
      <c r="HLH54" s="115">
        <f t="shared" si="936"/>
        <v>0</v>
      </c>
      <c r="HLI54" s="115">
        <f t="shared" si="936"/>
        <v>0</v>
      </c>
      <c r="HLJ54" s="115">
        <f t="shared" si="936"/>
        <v>0</v>
      </c>
      <c r="HLK54" s="115">
        <f t="shared" si="936"/>
        <v>0</v>
      </c>
      <c r="HLL54" s="115">
        <f t="shared" si="936"/>
        <v>0</v>
      </c>
      <c r="HLM54" s="115">
        <f t="shared" si="936"/>
        <v>0</v>
      </c>
      <c r="HLN54" s="115">
        <f t="shared" si="936"/>
        <v>0</v>
      </c>
      <c r="HLO54" s="115">
        <f t="shared" si="936"/>
        <v>0</v>
      </c>
      <c r="HLP54" s="115">
        <f t="shared" si="936"/>
        <v>0</v>
      </c>
      <c r="HLQ54" s="115">
        <f t="shared" si="936"/>
        <v>0</v>
      </c>
      <c r="HLR54" s="95">
        <f t="shared" ref="HLR54:HLR55" si="937">SUM(HLF54:HLQ54)</f>
        <v>0</v>
      </c>
      <c r="HLS54" s="106" t="s">
        <v>53</v>
      </c>
      <c r="HLT54" s="105">
        <v>9491.7000000000007</v>
      </c>
      <c r="HLU54" s="90">
        <f t="shared" ref="HLU54:HLU55" si="938">SUM(HLT54/12)</f>
        <v>790.97500000000002</v>
      </c>
      <c r="HLV54" s="115">
        <v>0</v>
      </c>
      <c r="HLW54" s="115">
        <f t="shared" ref="HLW54:HMG55" si="939">HLV54</f>
        <v>0</v>
      </c>
      <c r="HLX54" s="115">
        <f t="shared" si="939"/>
        <v>0</v>
      </c>
      <c r="HLY54" s="115">
        <f t="shared" si="939"/>
        <v>0</v>
      </c>
      <c r="HLZ54" s="115">
        <f t="shared" si="939"/>
        <v>0</v>
      </c>
      <c r="HMA54" s="115">
        <f t="shared" si="939"/>
        <v>0</v>
      </c>
      <c r="HMB54" s="115">
        <f t="shared" si="939"/>
        <v>0</v>
      </c>
      <c r="HMC54" s="115">
        <f t="shared" si="939"/>
        <v>0</v>
      </c>
      <c r="HMD54" s="115">
        <f t="shared" si="939"/>
        <v>0</v>
      </c>
      <c r="HME54" s="115">
        <f t="shared" si="939"/>
        <v>0</v>
      </c>
      <c r="HMF54" s="115">
        <f t="shared" si="939"/>
        <v>0</v>
      </c>
      <c r="HMG54" s="115">
        <f t="shared" si="939"/>
        <v>0</v>
      </c>
      <c r="HMH54" s="95">
        <f t="shared" ref="HMH54:HMH55" si="940">SUM(HLV54:HMG54)</f>
        <v>0</v>
      </c>
      <c r="HMI54" s="106" t="s">
        <v>53</v>
      </c>
      <c r="HMJ54" s="105">
        <v>9491.7000000000007</v>
      </c>
      <c r="HMK54" s="90">
        <f t="shared" ref="HMK54:HMK55" si="941">SUM(HMJ54/12)</f>
        <v>790.97500000000002</v>
      </c>
      <c r="HML54" s="115">
        <v>0</v>
      </c>
      <c r="HMM54" s="115">
        <f t="shared" ref="HMM54:HMW55" si="942">HML54</f>
        <v>0</v>
      </c>
      <c r="HMN54" s="115">
        <f t="shared" si="942"/>
        <v>0</v>
      </c>
      <c r="HMO54" s="115">
        <f t="shared" si="942"/>
        <v>0</v>
      </c>
      <c r="HMP54" s="115">
        <f t="shared" si="942"/>
        <v>0</v>
      </c>
      <c r="HMQ54" s="115">
        <f t="shared" si="942"/>
        <v>0</v>
      </c>
      <c r="HMR54" s="115">
        <f t="shared" si="942"/>
        <v>0</v>
      </c>
      <c r="HMS54" s="115">
        <f t="shared" si="942"/>
        <v>0</v>
      </c>
      <c r="HMT54" s="115">
        <f t="shared" si="942"/>
        <v>0</v>
      </c>
      <c r="HMU54" s="115">
        <f t="shared" si="942"/>
        <v>0</v>
      </c>
      <c r="HMV54" s="115">
        <f t="shared" si="942"/>
        <v>0</v>
      </c>
      <c r="HMW54" s="115">
        <f t="shared" si="942"/>
        <v>0</v>
      </c>
      <c r="HMX54" s="95">
        <f t="shared" ref="HMX54:HMX55" si="943">SUM(HML54:HMW54)</f>
        <v>0</v>
      </c>
      <c r="HMY54" s="106" t="s">
        <v>53</v>
      </c>
      <c r="HMZ54" s="105">
        <v>9491.7000000000007</v>
      </c>
      <c r="HNA54" s="90">
        <f t="shared" ref="HNA54:HNA55" si="944">SUM(HMZ54/12)</f>
        <v>790.97500000000002</v>
      </c>
      <c r="HNB54" s="115">
        <v>0</v>
      </c>
      <c r="HNC54" s="115">
        <f t="shared" ref="HNC54:HNM55" si="945">HNB54</f>
        <v>0</v>
      </c>
      <c r="HND54" s="115">
        <f t="shared" si="945"/>
        <v>0</v>
      </c>
      <c r="HNE54" s="115">
        <f t="shared" si="945"/>
        <v>0</v>
      </c>
      <c r="HNF54" s="115">
        <f t="shared" si="945"/>
        <v>0</v>
      </c>
      <c r="HNG54" s="115">
        <f t="shared" si="945"/>
        <v>0</v>
      </c>
      <c r="HNH54" s="115">
        <f t="shared" si="945"/>
        <v>0</v>
      </c>
      <c r="HNI54" s="115">
        <f t="shared" si="945"/>
        <v>0</v>
      </c>
      <c r="HNJ54" s="115">
        <f t="shared" si="945"/>
        <v>0</v>
      </c>
      <c r="HNK54" s="115">
        <f t="shared" si="945"/>
        <v>0</v>
      </c>
      <c r="HNL54" s="115">
        <f t="shared" si="945"/>
        <v>0</v>
      </c>
      <c r="HNM54" s="115">
        <f t="shared" si="945"/>
        <v>0</v>
      </c>
      <c r="HNN54" s="95">
        <f t="shared" ref="HNN54:HNN55" si="946">SUM(HNB54:HNM54)</f>
        <v>0</v>
      </c>
      <c r="HNO54" s="106" t="s">
        <v>53</v>
      </c>
      <c r="HNP54" s="105">
        <v>9491.7000000000007</v>
      </c>
      <c r="HNQ54" s="90">
        <f t="shared" ref="HNQ54:HNQ55" si="947">SUM(HNP54/12)</f>
        <v>790.97500000000002</v>
      </c>
      <c r="HNR54" s="115">
        <v>0</v>
      </c>
      <c r="HNS54" s="115">
        <f t="shared" ref="HNS54:HOC55" si="948">HNR54</f>
        <v>0</v>
      </c>
      <c r="HNT54" s="115">
        <f t="shared" si="948"/>
        <v>0</v>
      </c>
      <c r="HNU54" s="115">
        <f t="shared" si="948"/>
        <v>0</v>
      </c>
      <c r="HNV54" s="115">
        <f t="shared" si="948"/>
        <v>0</v>
      </c>
      <c r="HNW54" s="115">
        <f t="shared" si="948"/>
        <v>0</v>
      </c>
      <c r="HNX54" s="115">
        <f t="shared" si="948"/>
        <v>0</v>
      </c>
      <c r="HNY54" s="115">
        <f t="shared" si="948"/>
        <v>0</v>
      </c>
      <c r="HNZ54" s="115">
        <f t="shared" si="948"/>
        <v>0</v>
      </c>
      <c r="HOA54" s="115">
        <f t="shared" si="948"/>
        <v>0</v>
      </c>
      <c r="HOB54" s="115">
        <f t="shared" si="948"/>
        <v>0</v>
      </c>
      <c r="HOC54" s="115">
        <f t="shared" si="948"/>
        <v>0</v>
      </c>
      <c r="HOD54" s="95">
        <f t="shared" ref="HOD54:HOD55" si="949">SUM(HNR54:HOC54)</f>
        <v>0</v>
      </c>
      <c r="HOE54" s="106" t="s">
        <v>53</v>
      </c>
      <c r="HOF54" s="105">
        <v>9491.7000000000007</v>
      </c>
      <c r="HOG54" s="90">
        <f t="shared" ref="HOG54:HOG55" si="950">SUM(HOF54/12)</f>
        <v>790.97500000000002</v>
      </c>
      <c r="HOH54" s="115">
        <v>0</v>
      </c>
      <c r="HOI54" s="115">
        <f t="shared" ref="HOI54:HOS55" si="951">HOH54</f>
        <v>0</v>
      </c>
      <c r="HOJ54" s="115">
        <f t="shared" si="951"/>
        <v>0</v>
      </c>
      <c r="HOK54" s="115">
        <f t="shared" si="951"/>
        <v>0</v>
      </c>
      <c r="HOL54" s="115">
        <f t="shared" si="951"/>
        <v>0</v>
      </c>
      <c r="HOM54" s="115">
        <f t="shared" si="951"/>
        <v>0</v>
      </c>
      <c r="HON54" s="115">
        <f t="shared" si="951"/>
        <v>0</v>
      </c>
      <c r="HOO54" s="115">
        <f t="shared" si="951"/>
        <v>0</v>
      </c>
      <c r="HOP54" s="115">
        <f t="shared" si="951"/>
        <v>0</v>
      </c>
      <c r="HOQ54" s="115">
        <f t="shared" si="951"/>
        <v>0</v>
      </c>
      <c r="HOR54" s="115">
        <f t="shared" si="951"/>
        <v>0</v>
      </c>
      <c r="HOS54" s="115">
        <f t="shared" si="951"/>
        <v>0</v>
      </c>
      <c r="HOT54" s="95">
        <f t="shared" ref="HOT54:HOT55" si="952">SUM(HOH54:HOS54)</f>
        <v>0</v>
      </c>
      <c r="HOU54" s="106" t="s">
        <v>53</v>
      </c>
      <c r="HOV54" s="105">
        <v>9491.7000000000007</v>
      </c>
      <c r="HOW54" s="90">
        <f t="shared" ref="HOW54:HOW55" si="953">SUM(HOV54/12)</f>
        <v>790.97500000000002</v>
      </c>
      <c r="HOX54" s="115">
        <v>0</v>
      </c>
      <c r="HOY54" s="115">
        <f t="shared" ref="HOY54:HPI55" si="954">HOX54</f>
        <v>0</v>
      </c>
      <c r="HOZ54" s="115">
        <f t="shared" si="954"/>
        <v>0</v>
      </c>
      <c r="HPA54" s="115">
        <f t="shared" si="954"/>
        <v>0</v>
      </c>
      <c r="HPB54" s="115">
        <f t="shared" si="954"/>
        <v>0</v>
      </c>
      <c r="HPC54" s="115">
        <f t="shared" si="954"/>
        <v>0</v>
      </c>
      <c r="HPD54" s="115">
        <f t="shared" si="954"/>
        <v>0</v>
      </c>
      <c r="HPE54" s="115">
        <f t="shared" si="954"/>
        <v>0</v>
      </c>
      <c r="HPF54" s="115">
        <f t="shared" si="954"/>
        <v>0</v>
      </c>
      <c r="HPG54" s="115">
        <f t="shared" si="954"/>
        <v>0</v>
      </c>
      <c r="HPH54" s="115">
        <f t="shared" si="954"/>
        <v>0</v>
      </c>
      <c r="HPI54" s="115">
        <f t="shared" si="954"/>
        <v>0</v>
      </c>
      <c r="HPJ54" s="95">
        <f t="shared" ref="HPJ54:HPJ55" si="955">SUM(HOX54:HPI54)</f>
        <v>0</v>
      </c>
      <c r="HPK54" s="106" t="s">
        <v>53</v>
      </c>
      <c r="HPL54" s="105">
        <v>9491.7000000000007</v>
      </c>
      <c r="HPM54" s="90">
        <f t="shared" ref="HPM54:HPM55" si="956">SUM(HPL54/12)</f>
        <v>790.97500000000002</v>
      </c>
      <c r="HPN54" s="115">
        <v>0</v>
      </c>
      <c r="HPO54" s="115">
        <f t="shared" ref="HPO54:HPY55" si="957">HPN54</f>
        <v>0</v>
      </c>
      <c r="HPP54" s="115">
        <f t="shared" si="957"/>
        <v>0</v>
      </c>
      <c r="HPQ54" s="115">
        <f t="shared" si="957"/>
        <v>0</v>
      </c>
      <c r="HPR54" s="115">
        <f t="shared" si="957"/>
        <v>0</v>
      </c>
      <c r="HPS54" s="115">
        <f t="shared" si="957"/>
        <v>0</v>
      </c>
      <c r="HPT54" s="115">
        <f t="shared" si="957"/>
        <v>0</v>
      </c>
      <c r="HPU54" s="115">
        <f t="shared" si="957"/>
        <v>0</v>
      </c>
      <c r="HPV54" s="115">
        <f t="shared" si="957"/>
        <v>0</v>
      </c>
      <c r="HPW54" s="115">
        <f t="shared" si="957"/>
        <v>0</v>
      </c>
      <c r="HPX54" s="115">
        <f t="shared" si="957"/>
        <v>0</v>
      </c>
      <c r="HPY54" s="115">
        <f t="shared" si="957"/>
        <v>0</v>
      </c>
      <c r="HPZ54" s="95">
        <f t="shared" ref="HPZ54:HPZ55" si="958">SUM(HPN54:HPY54)</f>
        <v>0</v>
      </c>
      <c r="HQA54" s="106" t="s">
        <v>53</v>
      </c>
      <c r="HQB54" s="105">
        <v>9491.7000000000007</v>
      </c>
      <c r="HQC54" s="90">
        <f t="shared" ref="HQC54:HQC55" si="959">SUM(HQB54/12)</f>
        <v>790.97500000000002</v>
      </c>
      <c r="HQD54" s="115">
        <v>0</v>
      </c>
      <c r="HQE54" s="115">
        <f t="shared" ref="HQE54:HQO55" si="960">HQD54</f>
        <v>0</v>
      </c>
      <c r="HQF54" s="115">
        <f t="shared" si="960"/>
        <v>0</v>
      </c>
      <c r="HQG54" s="115">
        <f t="shared" si="960"/>
        <v>0</v>
      </c>
      <c r="HQH54" s="115">
        <f t="shared" si="960"/>
        <v>0</v>
      </c>
      <c r="HQI54" s="115">
        <f t="shared" si="960"/>
        <v>0</v>
      </c>
      <c r="HQJ54" s="115">
        <f t="shared" si="960"/>
        <v>0</v>
      </c>
      <c r="HQK54" s="115">
        <f t="shared" si="960"/>
        <v>0</v>
      </c>
      <c r="HQL54" s="115">
        <f t="shared" si="960"/>
        <v>0</v>
      </c>
      <c r="HQM54" s="115">
        <f t="shared" si="960"/>
        <v>0</v>
      </c>
      <c r="HQN54" s="115">
        <f t="shared" si="960"/>
        <v>0</v>
      </c>
      <c r="HQO54" s="115">
        <f t="shared" si="960"/>
        <v>0</v>
      </c>
      <c r="HQP54" s="95">
        <f t="shared" ref="HQP54:HQP55" si="961">SUM(HQD54:HQO54)</f>
        <v>0</v>
      </c>
      <c r="HQQ54" s="106" t="s">
        <v>53</v>
      </c>
      <c r="HQR54" s="105">
        <v>9491.7000000000007</v>
      </c>
      <c r="HQS54" s="90">
        <f t="shared" ref="HQS54:HQS55" si="962">SUM(HQR54/12)</f>
        <v>790.97500000000002</v>
      </c>
      <c r="HQT54" s="115">
        <v>0</v>
      </c>
      <c r="HQU54" s="115">
        <f t="shared" ref="HQU54:HRE55" si="963">HQT54</f>
        <v>0</v>
      </c>
      <c r="HQV54" s="115">
        <f t="shared" si="963"/>
        <v>0</v>
      </c>
      <c r="HQW54" s="115">
        <f t="shared" si="963"/>
        <v>0</v>
      </c>
      <c r="HQX54" s="115">
        <f t="shared" si="963"/>
        <v>0</v>
      </c>
      <c r="HQY54" s="115">
        <f t="shared" si="963"/>
        <v>0</v>
      </c>
      <c r="HQZ54" s="115">
        <f t="shared" si="963"/>
        <v>0</v>
      </c>
      <c r="HRA54" s="115">
        <f t="shared" si="963"/>
        <v>0</v>
      </c>
      <c r="HRB54" s="115">
        <f t="shared" si="963"/>
        <v>0</v>
      </c>
      <c r="HRC54" s="115">
        <f t="shared" si="963"/>
        <v>0</v>
      </c>
      <c r="HRD54" s="115">
        <f t="shared" si="963"/>
        <v>0</v>
      </c>
      <c r="HRE54" s="115">
        <f t="shared" si="963"/>
        <v>0</v>
      </c>
      <c r="HRF54" s="95">
        <f t="shared" ref="HRF54:HRF55" si="964">SUM(HQT54:HRE54)</f>
        <v>0</v>
      </c>
      <c r="HRG54" s="106" t="s">
        <v>53</v>
      </c>
      <c r="HRH54" s="105">
        <v>9491.7000000000007</v>
      </c>
      <c r="HRI54" s="90">
        <f t="shared" ref="HRI54:HRI55" si="965">SUM(HRH54/12)</f>
        <v>790.97500000000002</v>
      </c>
      <c r="HRJ54" s="115">
        <v>0</v>
      </c>
      <c r="HRK54" s="115">
        <f t="shared" ref="HRK54:HRU55" si="966">HRJ54</f>
        <v>0</v>
      </c>
      <c r="HRL54" s="115">
        <f t="shared" si="966"/>
        <v>0</v>
      </c>
      <c r="HRM54" s="115">
        <f t="shared" si="966"/>
        <v>0</v>
      </c>
      <c r="HRN54" s="115">
        <f t="shared" si="966"/>
        <v>0</v>
      </c>
      <c r="HRO54" s="115">
        <f t="shared" si="966"/>
        <v>0</v>
      </c>
      <c r="HRP54" s="115">
        <f t="shared" si="966"/>
        <v>0</v>
      </c>
      <c r="HRQ54" s="115">
        <f t="shared" si="966"/>
        <v>0</v>
      </c>
      <c r="HRR54" s="115">
        <f t="shared" si="966"/>
        <v>0</v>
      </c>
      <c r="HRS54" s="115">
        <f t="shared" si="966"/>
        <v>0</v>
      </c>
      <c r="HRT54" s="115">
        <f t="shared" si="966"/>
        <v>0</v>
      </c>
      <c r="HRU54" s="115">
        <f t="shared" si="966"/>
        <v>0</v>
      </c>
      <c r="HRV54" s="95">
        <f t="shared" ref="HRV54:HRV55" si="967">SUM(HRJ54:HRU54)</f>
        <v>0</v>
      </c>
      <c r="HRW54" s="106" t="s">
        <v>53</v>
      </c>
      <c r="HRX54" s="105">
        <v>9491.7000000000007</v>
      </c>
      <c r="HRY54" s="90">
        <f t="shared" ref="HRY54:HRY55" si="968">SUM(HRX54/12)</f>
        <v>790.97500000000002</v>
      </c>
      <c r="HRZ54" s="115">
        <v>0</v>
      </c>
      <c r="HSA54" s="115">
        <f t="shared" ref="HSA54:HSK55" si="969">HRZ54</f>
        <v>0</v>
      </c>
      <c r="HSB54" s="115">
        <f t="shared" si="969"/>
        <v>0</v>
      </c>
      <c r="HSC54" s="115">
        <f t="shared" si="969"/>
        <v>0</v>
      </c>
      <c r="HSD54" s="115">
        <f t="shared" si="969"/>
        <v>0</v>
      </c>
      <c r="HSE54" s="115">
        <f t="shared" si="969"/>
        <v>0</v>
      </c>
      <c r="HSF54" s="115">
        <f t="shared" si="969"/>
        <v>0</v>
      </c>
      <c r="HSG54" s="115">
        <f t="shared" si="969"/>
        <v>0</v>
      </c>
      <c r="HSH54" s="115">
        <f t="shared" si="969"/>
        <v>0</v>
      </c>
      <c r="HSI54" s="115">
        <f t="shared" si="969"/>
        <v>0</v>
      </c>
      <c r="HSJ54" s="115">
        <f t="shared" si="969"/>
        <v>0</v>
      </c>
      <c r="HSK54" s="115">
        <f t="shared" si="969"/>
        <v>0</v>
      </c>
      <c r="HSL54" s="95">
        <f t="shared" ref="HSL54:HSL55" si="970">SUM(HRZ54:HSK54)</f>
        <v>0</v>
      </c>
      <c r="HSM54" s="106" t="s">
        <v>53</v>
      </c>
      <c r="HSN54" s="105">
        <v>9491.7000000000007</v>
      </c>
      <c r="HSO54" s="90">
        <f t="shared" ref="HSO54:HSO55" si="971">SUM(HSN54/12)</f>
        <v>790.97500000000002</v>
      </c>
      <c r="HSP54" s="115">
        <v>0</v>
      </c>
      <c r="HSQ54" s="115">
        <f t="shared" ref="HSQ54:HTA55" si="972">HSP54</f>
        <v>0</v>
      </c>
      <c r="HSR54" s="115">
        <f t="shared" si="972"/>
        <v>0</v>
      </c>
      <c r="HSS54" s="115">
        <f t="shared" si="972"/>
        <v>0</v>
      </c>
      <c r="HST54" s="115">
        <f t="shared" si="972"/>
        <v>0</v>
      </c>
      <c r="HSU54" s="115">
        <f t="shared" si="972"/>
        <v>0</v>
      </c>
      <c r="HSV54" s="115">
        <f t="shared" si="972"/>
        <v>0</v>
      </c>
      <c r="HSW54" s="115">
        <f t="shared" si="972"/>
        <v>0</v>
      </c>
      <c r="HSX54" s="115">
        <f t="shared" si="972"/>
        <v>0</v>
      </c>
      <c r="HSY54" s="115">
        <f t="shared" si="972"/>
        <v>0</v>
      </c>
      <c r="HSZ54" s="115">
        <f t="shared" si="972"/>
        <v>0</v>
      </c>
      <c r="HTA54" s="115">
        <f t="shared" si="972"/>
        <v>0</v>
      </c>
      <c r="HTB54" s="95">
        <f t="shared" ref="HTB54:HTB55" si="973">SUM(HSP54:HTA54)</f>
        <v>0</v>
      </c>
      <c r="HTC54" s="106" t="s">
        <v>53</v>
      </c>
      <c r="HTD54" s="105">
        <v>9491.7000000000007</v>
      </c>
      <c r="HTE54" s="90">
        <f t="shared" ref="HTE54:HTE55" si="974">SUM(HTD54/12)</f>
        <v>790.97500000000002</v>
      </c>
      <c r="HTF54" s="115">
        <v>0</v>
      </c>
      <c r="HTG54" s="115">
        <f t="shared" ref="HTG54:HTQ55" si="975">HTF54</f>
        <v>0</v>
      </c>
      <c r="HTH54" s="115">
        <f t="shared" si="975"/>
        <v>0</v>
      </c>
      <c r="HTI54" s="115">
        <f t="shared" si="975"/>
        <v>0</v>
      </c>
      <c r="HTJ54" s="115">
        <f t="shared" si="975"/>
        <v>0</v>
      </c>
      <c r="HTK54" s="115">
        <f t="shared" si="975"/>
        <v>0</v>
      </c>
      <c r="HTL54" s="115">
        <f t="shared" si="975"/>
        <v>0</v>
      </c>
      <c r="HTM54" s="115">
        <f t="shared" si="975"/>
        <v>0</v>
      </c>
      <c r="HTN54" s="115">
        <f t="shared" si="975"/>
        <v>0</v>
      </c>
      <c r="HTO54" s="115">
        <f t="shared" si="975"/>
        <v>0</v>
      </c>
      <c r="HTP54" s="115">
        <f t="shared" si="975"/>
        <v>0</v>
      </c>
      <c r="HTQ54" s="115">
        <f t="shared" si="975"/>
        <v>0</v>
      </c>
      <c r="HTR54" s="95">
        <f t="shared" ref="HTR54:HTR55" si="976">SUM(HTF54:HTQ54)</f>
        <v>0</v>
      </c>
      <c r="HTS54" s="106" t="s">
        <v>53</v>
      </c>
      <c r="HTT54" s="105">
        <v>9491.7000000000007</v>
      </c>
      <c r="HTU54" s="90">
        <f t="shared" ref="HTU54:HTU55" si="977">SUM(HTT54/12)</f>
        <v>790.97500000000002</v>
      </c>
      <c r="HTV54" s="115">
        <v>0</v>
      </c>
      <c r="HTW54" s="115">
        <f t="shared" ref="HTW54:HUG55" si="978">HTV54</f>
        <v>0</v>
      </c>
      <c r="HTX54" s="115">
        <f t="shared" si="978"/>
        <v>0</v>
      </c>
      <c r="HTY54" s="115">
        <f t="shared" si="978"/>
        <v>0</v>
      </c>
      <c r="HTZ54" s="115">
        <f t="shared" si="978"/>
        <v>0</v>
      </c>
      <c r="HUA54" s="115">
        <f t="shared" si="978"/>
        <v>0</v>
      </c>
      <c r="HUB54" s="115">
        <f t="shared" si="978"/>
        <v>0</v>
      </c>
      <c r="HUC54" s="115">
        <f t="shared" si="978"/>
        <v>0</v>
      </c>
      <c r="HUD54" s="115">
        <f t="shared" si="978"/>
        <v>0</v>
      </c>
      <c r="HUE54" s="115">
        <f t="shared" si="978"/>
        <v>0</v>
      </c>
      <c r="HUF54" s="115">
        <f t="shared" si="978"/>
        <v>0</v>
      </c>
      <c r="HUG54" s="115">
        <f t="shared" si="978"/>
        <v>0</v>
      </c>
      <c r="HUH54" s="95">
        <f t="shared" ref="HUH54:HUH55" si="979">SUM(HTV54:HUG54)</f>
        <v>0</v>
      </c>
      <c r="HUI54" s="106" t="s">
        <v>53</v>
      </c>
      <c r="HUJ54" s="105">
        <v>9491.7000000000007</v>
      </c>
      <c r="HUK54" s="90">
        <f t="shared" ref="HUK54:HUK55" si="980">SUM(HUJ54/12)</f>
        <v>790.97500000000002</v>
      </c>
      <c r="HUL54" s="115">
        <v>0</v>
      </c>
      <c r="HUM54" s="115">
        <f t="shared" ref="HUM54:HUW55" si="981">HUL54</f>
        <v>0</v>
      </c>
      <c r="HUN54" s="115">
        <f t="shared" si="981"/>
        <v>0</v>
      </c>
      <c r="HUO54" s="115">
        <f t="shared" si="981"/>
        <v>0</v>
      </c>
      <c r="HUP54" s="115">
        <f t="shared" si="981"/>
        <v>0</v>
      </c>
      <c r="HUQ54" s="115">
        <f t="shared" si="981"/>
        <v>0</v>
      </c>
      <c r="HUR54" s="115">
        <f t="shared" si="981"/>
        <v>0</v>
      </c>
      <c r="HUS54" s="115">
        <f t="shared" si="981"/>
        <v>0</v>
      </c>
      <c r="HUT54" s="115">
        <f t="shared" si="981"/>
        <v>0</v>
      </c>
      <c r="HUU54" s="115">
        <f t="shared" si="981"/>
        <v>0</v>
      </c>
      <c r="HUV54" s="115">
        <f t="shared" si="981"/>
        <v>0</v>
      </c>
      <c r="HUW54" s="115">
        <f t="shared" si="981"/>
        <v>0</v>
      </c>
      <c r="HUX54" s="95">
        <f t="shared" ref="HUX54:HUX55" si="982">SUM(HUL54:HUW54)</f>
        <v>0</v>
      </c>
      <c r="HUY54" s="106" t="s">
        <v>53</v>
      </c>
      <c r="HUZ54" s="105">
        <v>9491.7000000000007</v>
      </c>
      <c r="HVA54" s="90">
        <f t="shared" ref="HVA54:HVA55" si="983">SUM(HUZ54/12)</f>
        <v>790.97500000000002</v>
      </c>
      <c r="HVB54" s="115">
        <v>0</v>
      </c>
      <c r="HVC54" s="115">
        <f t="shared" ref="HVC54:HVM55" si="984">HVB54</f>
        <v>0</v>
      </c>
      <c r="HVD54" s="115">
        <f t="shared" si="984"/>
        <v>0</v>
      </c>
      <c r="HVE54" s="115">
        <f t="shared" si="984"/>
        <v>0</v>
      </c>
      <c r="HVF54" s="115">
        <f t="shared" si="984"/>
        <v>0</v>
      </c>
      <c r="HVG54" s="115">
        <f t="shared" si="984"/>
        <v>0</v>
      </c>
      <c r="HVH54" s="115">
        <f t="shared" si="984"/>
        <v>0</v>
      </c>
      <c r="HVI54" s="115">
        <f t="shared" si="984"/>
        <v>0</v>
      </c>
      <c r="HVJ54" s="115">
        <f t="shared" si="984"/>
        <v>0</v>
      </c>
      <c r="HVK54" s="115">
        <f t="shared" si="984"/>
        <v>0</v>
      </c>
      <c r="HVL54" s="115">
        <f t="shared" si="984"/>
        <v>0</v>
      </c>
      <c r="HVM54" s="115">
        <f t="shared" si="984"/>
        <v>0</v>
      </c>
      <c r="HVN54" s="95">
        <f t="shared" ref="HVN54:HVN55" si="985">SUM(HVB54:HVM54)</f>
        <v>0</v>
      </c>
      <c r="HVO54" s="106" t="s">
        <v>53</v>
      </c>
      <c r="HVP54" s="105">
        <v>9491.7000000000007</v>
      </c>
      <c r="HVQ54" s="90">
        <f t="shared" ref="HVQ54:HVQ55" si="986">SUM(HVP54/12)</f>
        <v>790.97500000000002</v>
      </c>
      <c r="HVR54" s="115">
        <v>0</v>
      </c>
      <c r="HVS54" s="115">
        <f t="shared" ref="HVS54:HWC55" si="987">HVR54</f>
        <v>0</v>
      </c>
      <c r="HVT54" s="115">
        <f t="shared" si="987"/>
        <v>0</v>
      </c>
      <c r="HVU54" s="115">
        <f t="shared" si="987"/>
        <v>0</v>
      </c>
      <c r="HVV54" s="115">
        <f t="shared" si="987"/>
        <v>0</v>
      </c>
      <c r="HVW54" s="115">
        <f t="shared" si="987"/>
        <v>0</v>
      </c>
      <c r="HVX54" s="115">
        <f t="shared" si="987"/>
        <v>0</v>
      </c>
      <c r="HVY54" s="115">
        <f t="shared" si="987"/>
        <v>0</v>
      </c>
      <c r="HVZ54" s="115">
        <f t="shared" si="987"/>
        <v>0</v>
      </c>
      <c r="HWA54" s="115">
        <f t="shared" si="987"/>
        <v>0</v>
      </c>
      <c r="HWB54" s="115">
        <f t="shared" si="987"/>
        <v>0</v>
      </c>
      <c r="HWC54" s="115">
        <f t="shared" si="987"/>
        <v>0</v>
      </c>
      <c r="HWD54" s="95">
        <f t="shared" ref="HWD54:HWD55" si="988">SUM(HVR54:HWC54)</f>
        <v>0</v>
      </c>
      <c r="HWE54" s="106" t="s">
        <v>53</v>
      </c>
      <c r="HWF54" s="105">
        <v>9491.7000000000007</v>
      </c>
      <c r="HWG54" s="90">
        <f t="shared" ref="HWG54:HWG55" si="989">SUM(HWF54/12)</f>
        <v>790.97500000000002</v>
      </c>
      <c r="HWH54" s="115">
        <v>0</v>
      </c>
      <c r="HWI54" s="115">
        <f t="shared" ref="HWI54:HWS55" si="990">HWH54</f>
        <v>0</v>
      </c>
      <c r="HWJ54" s="115">
        <f t="shared" si="990"/>
        <v>0</v>
      </c>
      <c r="HWK54" s="115">
        <f t="shared" si="990"/>
        <v>0</v>
      </c>
      <c r="HWL54" s="115">
        <f t="shared" si="990"/>
        <v>0</v>
      </c>
      <c r="HWM54" s="115">
        <f t="shared" si="990"/>
        <v>0</v>
      </c>
      <c r="HWN54" s="115">
        <f t="shared" si="990"/>
        <v>0</v>
      </c>
      <c r="HWO54" s="115">
        <f t="shared" si="990"/>
        <v>0</v>
      </c>
      <c r="HWP54" s="115">
        <f t="shared" si="990"/>
        <v>0</v>
      </c>
      <c r="HWQ54" s="115">
        <f t="shared" si="990"/>
        <v>0</v>
      </c>
      <c r="HWR54" s="115">
        <f t="shared" si="990"/>
        <v>0</v>
      </c>
      <c r="HWS54" s="115">
        <f t="shared" si="990"/>
        <v>0</v>
      </c>
      <c r="HWT54" s="95">
        <f t="shared" ref="HWT54:HWT55" si="991">SUM(HWH54:HWS54)</f>
        <v>0</v>
      </c>
      <c r="HWU54" s="106" t="s">
        <v>53</v>
      </c>
      <c r="HWV54" s="105">
        <v>9491.7000000000007</v>
      </c>
      <c r="HWW54" s="90">
        <f t="shared" ref="HWW54:HWW55" si="992">SUM(HWV54/12)</f>
        <v>790.97500000000002</v>
      </c>
      <c r="HWX54" s="115">
        <v>0</v>
      </c>
      <c r="HWY54" s="115">
        <f t="shared" ref="HWY54:HXI55" si="993">HWX54</f>
        <v>0</v>
      </c>
      <c r="HWZ54" s="115">
        <f t="shared" si="993"/>
        <v>0</v>
      </c>
      <c r="HXA54" s="115">
        <f t="shared" si="993"/>
        <v>0</v>
      </c>
      <c r="HXB54" s="115">
        <f t="shared" si="993"/>
        <v>0</v>
      </c>
      <c r="HXC54" s="115">
        <f t="shared" si="993"/>
        <v>0</v>
      </c>
      <c r="HXD54" s="115">
        <f t="shared" si="993"/>
        <v>0</v>
      </c>
      <c r="HXE54" s="115">
        <f t="shared" si="993"/>
        <v>0</v>
      </c>
      <c r="HXF54" s="115">
        <f t="shared" si="993"/>
        <v>0</v>
      </c>
      <c r="HXG54" s="115">
        <f t="shared" si="993"/>
        <v>0</v>
      </c>
      <c r="HXH54" s="115">
        <f t="shared" si="993"/>
        <v>0</v>
      </c>
      <c r="HXI54" s="115">
        <f t="shared" si="993"/>
        <v>0</v>
      </c>
      <c r="HXJ54" s="95">
        <f t="shared" ref="HXJ54:HXJ55" si="994">SUM(HWX54:HXI54)</f>
        <v>0</v>
      </c>
      <c r="HXK54" s="106" t="s">
        <v>53</v>
      </c>
      <c r="HXL54" s="105">
        <v>9491.7000000000007</v>
      </c>
      <c r="HXM54" s="90">
        <f t="shared" ref="HXM54:HXM55" si="995">SUM(HXL54/12)</f>
        <v>790.97500000000002</v>
      </c>
      <c r="HXN54" s="115">
        <v>0</v>
      </c>
      <c r="HXO54" s="115">
        <f t="shared" ref="HXO54:HXY55" si="996">HXN54</f>
        <v>0</v>
      </c>
      <c r="HXP54" s="115">
        <f t="shared" si="996"/>
        <v>0</v>
      </c>
      <c r="HXQ54" s="115">
        <f t="shared" si="996"/>
        <v>0</v>
      </c>
      <c r="HXR54" s="115">
        <f t="shared" si="996"/>
        <v>0</v>
      </c>
      <c r="HXS54" s="115">
        <f t="shared" si="996"/>
        <v>0</v>
      </c>
      <c r="HXT54" s="115">
        <f t="shared" si="996"/>
        <v>0</v>
      </c>
      <c r="HXU54" s="115">
        <f t="shared" si="996"/>
        <v>0</v>
      </c>
      <c r="HXV54" s="115">
        <f t="shared" si="996"/>
        <v>0</v>
      </c>
      <c r="HXW54" s="115">
        <f t="shared" si="996"/>
        <v>0</v>
      </c>
      <c r="HXX54" s="115">
        <f t="shared" si="996"/>
        <v>0</v>
      </c>
      <c r="HXY54" s="115">
        <f t="shared" si="996"/>
        <v>0</v>
      </c>
      <c r="HXZ54" s="95">
        <f t="shared" ref="HXZ54:HXZ55" si="997">SUM(HXN54:HXY54)</f>
        <v>0</v>
      </c>
      <c r="HYA54" s="106" t="s">
        <v>53</v>
      </c>
      <c r="HYB54" s="105">
        <v>9491.7000000000007</v>
      </c>
      <c r="HYC54" s="90">
        <f t="shared" ref="HYC54:HYC55" si="998">SUM(HYB54/12)</f>
        <v>790.97500000000002</v>
      </c>
      <c r="HYD54" s="115">
        <v>0</v>
      </c>
      <c r="HYE54" s="115">
        <f t="shared" ref="HYE54:HYO55" si="999">HYD54</f>
        <v>0</v>
      </c>
      <c r="HYF54" s="115">
        <f t="shared" si="999"/>
        <v>0</v>
      </c>
      <c r="HYG54" s="115">
        <f t="shared" si="999"/>
        <v>0</v>
      </c>
      <c r="HYH54" s="115">
        <f t="shared" si="999"/>
        <v>0</v>
      </c>
      <c r="HYI54" s="115">
        <f t="shared" si="999"/>
        <v>0</v>
      </c>
      <c r="HYJ54" s="115">
        <f t="shared" si="999"/>
        <v>0</v>
      </c>
      <c r="HYK54" s="115">
        <f t="shared" si="999"/>
        <v>0</v>
      </c>
      <c r="HYL54" s="115">
        <f t="shared" si="999"/>
        <v>0</v>
      </c>
      <c r="HYM54" s="115">
        <f t="shared" si="999"/>
        <v>0</v>
      </c>
      <c r="HYN54" s="115">
        <f t="shared" si="999"/>
        <v>0</v>
      </c>
      <c r="HYO54" s="115">
        <f t="shared" si="999"/>
        <v>0</v>
      </c>
      <c r="HYP54" s="95">
        <f t="shared" ref="HYP54:HYP55" si="1000">SUM(HYD54:HYO54)</f>
        <v>0</v>
      </c>
      <c r="HYQ54" s="106" t="s">
        <v>53</v>
      </c>
      <c r="HYR54" s="105">
        <v>9491.7000000000007</v>
      </c>
      <c r="HYS54" s="90">
        <f t="shared" ref="HYS54:HYS55" si="1001">SUM(HYR54/12)</f>
        <v>790.97500000000002</v>
      </c>
      <c r="HYT54" s="115">
        <v>0</v>
      </c>
      <c r="HYU54" s="115">
        <f t="shared" ref="HYU54:HZE55" si="1002">HYT54</f>
        <v>0</v>
      </c>
      <c r="HYV54" s="115">
        <f t="shared" si="1002"/>
        <v>0</v>
      </c>
      <c r="HYW54" s="115">
        <f t="shared" si="1002"/>
        <v>0</v>
      </c>
      <c r="HYX54" s="115">
        <f t="shared" si="1002"/>
        <v>0</v>
      </c>
      <c r="HYY54" s="115">
        <f t="shared" si="1002"/>
        <v>0</v>
      </c>
      <c r="HYZ54" s="115">
        <f t="shared" si="1002"/>
        <v>0</v>
      </c>
      <c r="HZA54" s="115">
        <f t="shared" si="1002"/>
        <v>0</v>
      </c>
      <c r="HZB54" s="115">
        <f t="shared" si="1002"/>
        <v>0</v>
      </c>
      <c r="HZC54" s="115">
        <f t="shared" si="1002"/>
        <v>0</v>
      </c>
      <c r="HZD54" s="115">
        <f t="shared" si="1002"/>
        <v>0</v>
      </c>
      <c r="HZE54" s="115">
        <f t="shared" si="1002"/>
        <v>0</v>
      </c>
      <c r="HZF54" s="95">
        <f t="shared" ref="HZF54:HZF55" si="1003">SUM(HYT54:HZE54)</f>
        <v>0</v>
      </c>
      <c r="HZG54" s="106" t="s">
        <v>53</v>
      </c>
      <c r="HZH54" s="105">
        <v>9491.7000000000007</v>
      </c>
      <c r="HZI54" s="90">
        <f t="shared" ref="HZI54:HZI55" si="1004">SUM(HZH54/12)</f>
        <v>790.97500000000002</v>
      </c>
      <c r="HZJ54" s="115">
        <v>0</v>
      </c>
      <c r="HZK54" s="115">
        <f t="shared" ref="HZK54:HZU55" si="1005">HZJ54</f>
        <v>0</v>
      </c>
      <c r="HZL54" s="115">
        <f t="shared" si="1005"/>
        <v>0</v>
      </c>
      <c r="HZM54" s="115">
        <f t="shared" si="1005"/>
        <v>0</v>
      </c>
      <c r="HZN54" s="115">
        <f t="shared" si="1005"/>
        <v>0</v>
      </c>
      <c r="HZO54" s="115">
        <f t="shared" si="1005"/>
        <v>0</v>
      </c>
      <c r="HZP54" s="115">
        <f t="shared" si="1005"/>
        <v>0</v>
      </c>
      <c r="HZQ54" s="115">
        <f t="shared" si="1005"/>
        <v>0</v>
      </c>
      <c r="HZR54" s="115">
        <f t="shared" si="1005"/>
        <v>0</v>
      </c>
      <c r="HZS54" s="115">
        <f t="shared" si="1005"/>
        <v>0</v>
      </c>
      <c r="HZT54" s="115">
        <f t="shared" si="1005"/>
        <v>0</v>
      </c>
      <c r="HZU54" s="115">
        <f t="shared" si="1005"/>
        <v>0</v>
      </c>
      <c r="HZV54" s="95">
        <f t="shared" ref="HZV54:HZV55" si="1006">SUM(HZJ54:HZU54)</f>
        <v>0</v>
      </c>
      <c r="HZW54" s="106" t="s">
        <v>53</v>
      </c>
      <c r="HZX54" s="105">
        <v>9491.7000000000007</v>
      </c>
      <c r="HZY54" s="90">
        <f t="shared" ref="HZY54:HZY55" si="1007">SUM(HZX54/12)</f>
        <v>790.97500000000002</v>
      </c>
      <c r="HZZ54" s="115">
        <v>0</v>
      </c>
      <c r="IAA54" s="115">
        <f t="shared" ref="IAA54:IAK55" si="1008">HZZ54</f>
        <v>0</v>
      </c>
      <c r="IAB54" s="115">
        <f t="shared" si="1008"/>
        <v>0</v>
      </c>
      <c r="IAC54" s="115">
        <f t="shared" si="1008"/>
        <v>0</v>
      </c>
      <c r="IAD54" s="115">
        <f t="shared" si="1008"/>
        <v>0</v>
      </c>
      <c r="IAE54" s="115">
        <f t="shared" si="1008"/>
        <v>0</v>
      </c>
      <c r="IAF54" s="115">
        <f t="shared" si="1008"/>
        <v>0</v>
      </c>
      <c r="IAG54" s="115">
        <f t="shared" si="1008"/>
        <v>0</v>
      </c>
      <c r="IAH54" s="115">
        <f t="shared" si="1008"/>
        <v>0</v>
      </c>
      <c r="IAI54" s="115">
        <f t="shared" si="1008"/>
        <v>0</v>
      </c>
      <c r="IAJ54" s="115">
        <f t="shared" si="1008"/>
        <v>0</v>
      </c>
      <c r="IAK54" s="115">
        <f t="shared" si="1008"/>
        <v>0</v>
      </c>
      <c r="IAL54" s="95">
        <f t="shared" ref="IAL54:IAL55" si="1009">SUM(HZZ54:IAK54)</f>
        <v>0</v>
      </c>
      <c r="IAM54" s="106" t="s">
        <v>53</v>
      </c>
      <c r="IAN54" s="105">
        <v>9491.7000000000007</v>
      </c>
      <c r="IAO54" s="90">
        <f t="shared" ref="IAO54:IAO55" si="1010">SUM(IAN54/12)</f>
        <v>790.97500000000002</v>
      </c>
      <c r="IAP54" s="115">
        <v>0</v>
      </c>
      <c r="IAQ54" s="115">
        <f t="shared" ref="IAQ54:IBA55" si="1011">IAP54</f>
        <v>0</v>
      </c>
      <c r="IAR54" s="115">
        <f t="shared" si="1011"/>
        <v>0</v>
      </c>
      <c r="IAS54" s="115">
        <f t="shared" si="1011"/>
        <v>0</v>
      </c>
      <c r="IAT54" s="115">
        <f t="shared" si="1011"/>
        <v>0</v>
      </c>
      <c r="IAU54" s="115">
        <f t="shared" si="1011"/>
        <v>0</v>
      </c>
      <c r="IAV54" s="115">
        <f t="shared" si="1011"/>
        <v>0</v>
      </c>
      <c r="IAW54" s="115">
        <f t="shared" si="1011"/>
        <v>0</v>
      </c>
      <c r="IAX54" s="115">
        <f t="shared" si="1011"/>
        <v>0</v>
      </c>
      <c r="IAY54" s="115">
        <f t="shared" si="1011"/>
        <v>0</v>
      </c>
      <c r="IAZ54" s="115">
        <f t="shared" si="1011"/>
        <v>0</v>
      </c>
      <c r="IBA54" s="115">
        <f t="shared" si="1011"/>
        <v>0</v>
      </c>
      <c r="IBB54" s="95">
        <f t="shared" ref="IBB54:IBB55" si="1012">SUM(IAP54:IBA54)</f>
        <v>0</v>
      </c>
      <c r="IBC54" s="106" t="s">
        <v>53</v>
      </c>
      <c r="IBD54" s="105">
        <v>9491.7000000000007</v>
      </c>
      <c r="IBE54" s="90">
        <f t="shared" ref="IBE54:IBE55" si="1013">SUM(IBD54/12)</f>
        <v>790.97500000000002</v>
      </c>
      <c r="IBF54" s="115">
        <v>0</v>
      </c>
      <c r="IBG54" s="115">
        <f t="shared" ref="IBG54:IBQ55" si="1014">IBF54</f>
        <v>0</v>
      </c>
      <c r="IBH54" s="115">
        <f t="shared" si="1014"/>
        <v>0</v>
      </c>
      <c r="IBI54" s="115">
        <f t="shared" si="1014"/>
        <v>0</v>
      </c>
      <c r="IBJ54" s="115">
        <f t="shared" si="1014"/>
        <v>0</v>
      </c>
      <c r="IBK54" s="115">
        <f t="shared" si="1014"/>
        <v>0</v>
      </c>
      <c r="IBL54" s="115">
        <f t="shared" si="1014"/>
        <v>0</v>
      </c>
      <c r="IBM54" s="115">
        <f t="shared" si="1014"/>
        <v>0</v>
      </c>
      <c r="IBN54" s="115">
        <f t="shared" si="1014"/>
        <v>0</v>
      </c>
      <c r="IBO54" s="115">
        <f t="shared" si="1014"/>
        <v>0</v>
      </c>
      <c r="IBP54" s="115">
        <f t="shared" si="1014"/>
        <v>0</v>
      </c>
      <c r="IBQ54" s="115">
        <f t="shared" si="1014"/>
        <v>0</v>
      </c>
      <c r="IBR54" s="95">
        <f t="shared" ref="IBR54:IBR55" si="1015">SUM(IBF54:IBQ54)</f>
        <v>0</v>
      </c>
      <c r="IBS54" s="106" t="s">
        <v>53</v>
      </c>
      <c r="IBT54" s="105">
        <v>9491.7000000000007</v>
      </c>
      <c r="IBU54" s="90">
        <f t="shared" ref="IBU54:IBU55" si="1016">SUM(IBT54/12)</f>
        <v>790.97500000000002</v>
      </c>
      <c r="IBV54" s="115">
        <v>0</v>
      </c>
      <c r="IBW54" s="115">
        <f t="shared" ref="IBW54:ICG55" si="1017">IBV54</f>
        <v>0</v>
      </c>
      <c r="IBX54" s="115">
        <f t="shared" si="1017"/>
        <v>0</v>
      </c>
      <c r="IBY54" s="115">
        <f t="shared" si="1017"/>
        <v>0</v>
      </c>
      <c r="IBZ54" s="115">
        <f t="shared" si="1017"/>
        <v>0</v>
      </c>
      <c r="ICA54" s="115">
        <f t="shared" si="1017"/>
        <v>0</v>
      </c>
      <c r="ICB54" s="115">
        <f t="shared" si="1017"/>
        <v>0</v>
      </c>
      <c r="ICC54" s="115">
        <f t="shared" si="1017"/>
        <v>0</v>
      </c>
      <c r="ICD54" s="115">
        <f t="shared" si="1017"/>
        <v>0</v>
      </c>
      <c r="ICE54" s="115">
        <f t="shared" si="1017"/>
        <v>0</v>
      </c>
      <c r="ICF54" s="115">
        <f t="shared" si="1017"/>
        <v>0</v>
      </c>
      <c r="ICG54" s="115">
        <f t="shared" si="1017"/>
        <v>0</v>
      </c>
      <c r="ICH54" s="95">
        <f t="shared" ref="ICH54:ICH55" si="1018">SUM(IBV54:ICG54)</f>
        <v>0</v>
      </c>
      <c r="ICI54" s="106" t="s">
        <v>53</v>
      </c>
      <c r="ICJ54" s="105">
        <v>9491.7000000000007</v>
      </c>
      <c r="ICK54" s="90">
        <f t="shared" ref="ICK54:ICK55" si="1019">SUM(ICJ54/12)</f>
        <v>790.97500000000002</v>
      </c>
      <c r="ICL54" s="115">
        <v>0</v>
      </c>
      <c r="ICM54" s="115">
        <f t="shared" ref="ICM54:ICW55" si="1020">ICL54</f>
        <v>0</v>
      </c>
      <c r="ICN54" s="115">
        <f t="shared" si="1020"/>
        <v>0</v>
      </c>
      <c r="ICO54" s="115">
        <f t="shared" si="1020"/>
        <v>0</v>
      </c>
      <c r="ICP54" s="115">
        <f t="shared" si="1020"/>
        <v>0</v>
      </c>
      <c r="ICQ54" s="115">
        <f t="shared" si="1020"/>
        <v>0</v>
      </c>
      <c r="ICR54" s="115">
        <f t="shared" si="1020"/>
        <v>0</v>
      </c>
      <c r="ICS54" s="115">
        <f t="shared" si="1020"/>
        <v>0</v>
      </c>
      <c r="ICT54" s="115">
        <f t="shared" si="1020"/>
        <v>0</v>
      </c>
      <c r="ICU54" s="115">
        <f t="shared" si="1020"/>
        <v>0</v>
      </c>
      <c r="ICV54" s="115">
        <f t="shared" si="1020"/>
        <v>0</v>
      </c>
      <c r="ICW54" s="115">
        <f t="shared" si="1020"/>
        <v>0</v>
      </c>
      <c r="ICX54" s="95">
        <f t="shared" ref="ICX54:ICX55" si="1021">SUM(ICL54:ICW54)</f>
        <v>0</v>
      </c>
      <c r="ICY54" s="106" t="s">
        <v>53</v>
      </c>
      <c r="ICZ54" s="105">
        <v>9491.7000000000007</v>
      </c>
      <c r="IDA54" s="90">
        <f t="shared" ref="IDA54:IDA55" si="1022">SUM(ICZ54/12)</f>
        <v>790.97500000000002</v>
      </c>
      <c r="IDB54" s="115">
        <v>0</v>
      </c>
      <c r="IDC54" s="115">
        <f t="shared" ref="IDC54:IDM55" si="1023">IDB54</f>
        <v>0</v>
      </c>
      <c r="IDD54" s="115">
        <f t="shared" si="1023"/>
        <v>0</v>
      </c>
      <c r="IDE54" s="115">
        <f t="shared" si="1023"/>
        <v>0</v>
      </c>
      <c r="IDF54" s="115">
        <f t="shared" si="1023"/>
        <v>0</v>
      </c>
      <c r="IDG54" s="115">
        <f t="shared" si="1023"/>
        <v>0</v>
      </c>
      <c r="IDH54" s="115">
        <f t="shared" si="1023"/>
        <v>0</v>
      </c>
      <c r="IDI54" s="115">
        <f t="shared" si="1023"/>
        <v>0</v>
      </c>
      <c r="IDJ54" s="115">
        <f t="shared" si="1023"/>
        <v>0</v>
      </c>
      <c r="IDK54" s="115">
        <f t="shared" si="1023"/>
        <v>0</v>
      </c>
      <c r="IDL54" s="115">
        <f t="shared" si="1023"/>
        <v>0</v>
      </c>
      <c r="IDM54" s="115">
        <f t="shared" si="1023"/>
        <v>0</v>
      </c>
      <c r="IDN54" s="95">
        <f t="shared" ref="IDN54:IDN55" si="1024">SUM(IDB54:IDM54)</f>
        <v>0</v>
      </c>
      <c r="IDO54" s="106" t="s">
        <v>53</v>
      </c>
      <c r="IDP54" s="105">
        <v>9491.7000000000007</v>
      </c>
      <c r="IDQ54" s="90">
        <f t="shared" ref="IDQ54:IDQ55" si="1025">SUM(IDP54/12)</f>
        <v>790.97500000000002</v>
      </c>
      <c r="IDR54" s="115">
        <v>0</v>
      </c>
      <c r="IDS54" s="115">
        <f t="shared" ref="IDS54:IEC55" si="1026">IDR54</f>
        <v>0</v>
      </c>
      <c r="IDT54" s="115">
        <f t="shared" si="1026"/>
        <v>0</v>
      </c>
      <c r="IDU54" s="115">
        <f t="shared" si="1026"/>
        <v>0</v>
      </c>
      <c r="IDV54" s="115">
        <f t="shared" si="1026"/>
        <v>0</v>
      </c>
      <c r="IDW54" s="115">
        <f t="shared" si="1026"/>
        <v>0</v>
      </c>
      <c r="IDX54" s="115">
        <f t="shared" si="1026"/>
        <v>0</v>
      </c>
      <c r="IDY54" s="115">
        <f t="shared" si="1026"/>
        <v>0</v>
      </c>
      <c r="IDZ54" s="115">
        <f t="shared" si="1026"/>
        <v>0</v>
      </c>
      <c r="IEA54" s="115">
        <f t="shared" si="1026"/>
        <v>0</v>
      </c>
      <c r="IEB54" s="115">
        <f t="shared" si="1026"/>
        <v>0</v>
      </c>
      <c r="IEC54" s="115">
        <f t="shared" si="1026"/>
        <v>0</v>
      </c>
      <c r="IED54" s="95">
        <f t="shared" ref="IED54:IED55" si="1027">SUM(IDR54:IEC54)</f>
        <v>0</v>
      </c>
      <c r="IEE54" s="106" t="s">
        <v>53</v>
      </c>
      <c r="IEF54" s="105">
        <v>9491.7000000000007</v>
      </c>
      <c r="IEG54" s="90">
        <f t="shared" ref="IEG54:IEG55" si="1028">SUM(IEF54/12)</f>
        <v>790.97500000000002</v>
      </c>
      <c r="IEH54" s="115">
        <v>0</v>
      </c>
      <c r="IEI54" s="115">
        <f t="shared" ref="IEI54:IES55" si="1029">IEH54</f>
        <v>0</v>
      </c>
      <c r="IEJ54" s="115">
        <f t="shared" si="1029"/>
        <v>0</v>
      </c>
      <c r="IEK54" s="115">
        <f t="shared" si="1029"/>
        <v>0</v>
      </c>
      <c r="IEL54" s="115">
        <f t="shared" si="1029"/>
        <v>0</v>
      </c>
      <c r="IEM54" s="115">
        <f t="shared" si="1029"/>
        <v>0</v>
      </c>
      <c r="IEN54" s="115">
        <f t="shared" si="1029"/>
        <v>0</v>
      </c>
      <c r="IEO54" s="115">
        <f t="shared" si="1029"/>
        <v>0</v>
      </c>
      <c r="IEP54" s="115">
        <f t="shared" si="1029"/>
        <v>0</v>
      </c>
      <c r="IEQ54" s="115">
        <f t="shared" si="1029"/>
        <v>0</v>
      </c>
      <c r="IER54" s="115">
        <f t="shared" si="1029"/>
        <v>0</v>
      </c>
      <c r="IES54" s="115">
        <f t="shared" si="1029"/>
        <v>0</v>
      </c>
      <c r="IET54" s="95">
        <f t="shared" ref="IET54:IET55" si="1030">SUM(IEH54:IES54)</f>
        <v>0</v>
      </c>
      <c r="IEU54" s="106" t="s">
        <v>53</v>
      </c>
      <c r="IEV54" s="105">
        <v>9491.7000000000007</v>
      </c>
      <c r="IEW54" s="90">
        <f t="shared" ref="IEW54:IEW55" si="1031">SUM(IEV54/12)</f>
        <v>790.97500000000002</v>
      </c>
      <c r="IEX54" s="115">
        <v>0</v>
      </c>
      <c r="IEY54" s="115">
        <f t="shared" ref="IEY54:IFI55" si="1032">IEX54</f>
        <v>0</v>
      </c>
      <c r="IEZ54" s="115">
        <f t="shared" si="1032"/>
        <v>0</v>
      </c>
      <c r="IFA54" s="115">
        <f t="shared" si="1032"/>
        <v>0</v>
      </c>
      <c r="IFB54" s="115">
        <f t="shared" si="1032"/>
        <v>0</v>
      </c>
      <c r="IFC54" s="115">
        <f t="shared" si="1032"/>
        <v>0</v>
      </c>
      <c r="IFD54" s="115">
        <f t="shared" si="1032"/>
        <v>0</v>
      </c>
      <c r="IFE54" s="115">
        <f t="shared" si="1032"/>
        <v>0</v>
      </c>
      <c r="IFF54" s="115">
        <f t="shared" si="1032"/>
        <v>0</v>
      </c>
      <c r="IFG54" s="115">
        <f t="shared" si="1032"/>
        <v>0</v>
      </c>
      <c r="IFH54" s="115">
        <f t="shared" si="1032"/>
        <v>0</v>
      </c>
      <c r="IFI54" s="115">
        <f t="shared" si="1032"/>
        <v>0</v>
      </c>
      <c r="IFJ54" s="95">
        <f t="shared" ref="IFJ54:IFJ55" si="1033">SUM(IEX54:IFI54)</f>
        <v>0</v>
      </c>
      <c r="IFK54" s="106" t="s">
        <v>53</v>
      </c>
      <c r="IFL54" s="105">
        <v>9491.7000000000007</v>
      </c>
      <c r="IFM54" s="90">
        <f t="shared" ref="IFM54:IFM55" si="1034">SUM(IFL54/12)</f>
        <v>790.97500000000002</v>
      </c>
      <c r="IFN54" s="115">
        <v>0</v>
      </c>
      <c r="IFO54" s="115">
        <f t="shared" ref="IFO54:IFY55" si="1035">IFN54</f>
        <v>0</v>
      </c>
      <c r="IFP54" s="115">
        <f t="shared" si="1035"/>
        <v>0</v>
      </c>
      <c r="IFQ54" s="115">
        <f t="shared" si="1035"/>
        <v>0</v>
      </c>
      <c r="IFR54" s="115">
        <f t="shared" si="1035"/>
        <v>0</v>
      </c>
      <c r="IFS54" s="115">
        <f t="shared" si="1035"/>
        <v>0</v>
      </c>
      <c r="IFT54" s="115">
        <f t="shared" si="1035"/>
        <v>0</v>
      </c>
      <c r="IFU54" s="115">
        <f t="shared" si="1035"/>
        <v>0</v>
      </c>
      <c r="IFV54" s="115">
        <f t="shared" si="1035"/>
        <v>0</v>
      </c>
      <c r="IFW54" s="115">
        <f t="shared" si="1035"/>
        <v>0</v>
      </c>
      <c r="IFX54" s="115">
        <f t="shared" si="1035"/>
        <v>0</v>
      </c>
      <c r="IFY54" s="115">
        <f t="shared" si="1035"/>
        <v>0</v>
      </c>
      <c r="IFZ54" s="95">
        <f t="shared" ref="IFZ54:IFZ55" si="1036">SUM(IFN54:IFY54)</f>
        <v>0</v>
      </c>
      <c r="IGA54" s="106" t="s">
        <v>53</v>
      </c>
      <c r="IGB54" s="105">
        <v>9491.7000000000007</v>
      </c>
      <c r="IGC54" s="90">
        <f t="shared" ref="IGC54:IGC55" si="1037">SUM(IGB54/12)</f>
        <v>790.97500000000002</v>
      </c>
      <c r="IGD54" s="115">
        <v>0</v>
      </c>
      <c r="IGE54" s="115">
        <f t="shared" ref="IGE54:IGO55" si="1038">IGD54</f>
        <v>0</v>
      </c>
      <c r="IGF54" s="115">
        <f t="shared" si="1038"/>
        <v>0</v>
      </c>
      <c r="IGG54" s="115">
        <f t="shared" si="1038"/>
        <v>0</v>
      </c>
      <c r="IGH54" s="115">
        <f t="shared" si="1038"/>
        <v>0</v>
      </c>
      <c r="IGI54" s="115">
        <f t="shared" si="1038"/>
        <v>0</v>
      </c>
      <c r="IGJ54" s="115">
        <f t="shared" si="1038"/>
        <v>0</v>
      </c>
      <c r="IGK54" s="115">
        <f t="shared" si="1038"/>
        <v>0</v>
      </c>
      <c r="IGL54" s="115">
        <f t="shared" si="1038"/>
        <v>0</v>
      </c>
      <c r="IGM54" s="115">
        <f t="shared" si="1038"/>
        <v>0</v>
      </c>
      <c r="IGN54" s="115">
        <f t="shared" si="1038"/>
        <v>0</v>
      </c>
      <c r="IGO54" s="115">
        <f t="shared" si="1038"/>
        <v>0</v>
      </c>
      <c r="IGP54" s="95">
        <f t="shared" ref="IGP54:IGP55" si="1039">SUM(IGD54:IGO54)</f>
        <v>0</v>
      </c>
      <c r="IGQ54" s="106" t="s">
        <v>53</v>
      </c>
      <c r="IGR54" s="105">
        <v>9491.7000000000007</v>
      </c>
      <c r="IGS54" s="90">
        <f t="shared" ref="IGS54:IGS55" si="1040">SUM(IGR54/12)</f>
        <v>790.97500000000002</v>
      </c>
      <c r="IGT54" s="115">
        <v>0</v>
      </c>
      <c r="IGU54" s="115">
        <f t="shared" ref="IGU54:IHE55" si="1041">IGT54</f>
        <v>0</v>
      </c>
      <c r="IGV54" s="115">
        <f t="shared" si="1041"/>
        <v>0</v>
      </c>
      <c r="IGW54" s="115">
        <f t="shared" si="1041"/>
        <v>0</v>
      </c>
      <c r="IGX54" s="115">
        <f t="shared" si="1041"/>
        <v>0</v>
      </c>
      <c r="IGY54" s="115">
        <f t="shared" si="1041"/>
        <v>0</v>
      </c>
      <c r="IGZ54" s="115">
        <f t="shared" si="1041"/>
        <v>0</v>
      </c>
      <c r="IHA54" s="115">
        <f t="shared" si="1041"/>
        <v>0</v>
      </c>
      <c r="IHB54" s="115">
        <f t="shared" si="1041"/>
        <v>0</v>
      </c>
      <c r="IHC54" s="115">
        <f t="shared" si="1041"/>
        <v>0</v>
      </c>
      <c r="IHD54" s="115">
        <f t="shared" si="1041"/>
        <v>0</v>
      </c>
      <c r="IHE54" s="115">
        <f t="shared" si="1041"/>
        <v>0</v>
      </c>
      <c r="IHF54" s="95">
        <f t="shared" ref="IHF54:IHF55" si="1042">SUM(IGT54:IHE54)</f>
        <v>0</v>
      </c>
      <c r="IHG54" s="106" t="s">
        <v>53</v>
      </c>
      <c r="IHH54" s="105">
        <v>9491.7000000000007</v>
      </c>
      <c r="IHI54" s="90">
        <f t="shared" ref="IHI54:IHI55" si="1043">SUM(IHH54/12)</f>
        <v>790.97500000000002</v>
      </c>
      <c r="IHJ54" s="115">
        <v>0</v>
      </c>
      <c r="IHK54" s="115">
        <f t="shared" ref="IHK54:IHU55" si="1044">IHJ54</f>
        <v>0</v>
      </c>
      <c r="IHL54" s="115">
        <f t="shared" si="1044"/>
        <v>0</v>
      </c>
      <c r="IHM54" s="115">
        <f t="shared" si="1044"/>
        <v>0</v>
      </c>
      <c r="IHN54" s="115">
        <f t="shared" si="1044"/>
        <v>0</v>
      </c>
      <c r="IHO54" s="115">
        <f t="shared" si="1044"/>
        <v>0</v>
      </c>
      <c r="IHP54" s="115">
        <f t="shared" si="1044"/>
        <v>0</v>
      </c>
      <c r="IHQ54" s="115">
        <f t="shared" si="1044"/>
        <v>0</v>
      </c>
      <c r="IHR54" s="115">
        <f t="shared" si="1044"/>
        <v>0</v>
      </c>
      <c r="IHS54" s="115">
        <f t="shared" si="1044"/>
        <v>0</v>
      </c>
      <c r="IHT54" s="115">
        <f t="shared" si="1044"/>
        <v>0</v>
      </c>
      <c r="IHU54" s="115">
        <f t="shared" si="1044"/>
        <v>0</v>
      </c>
      <c r="IHV54" s="95">
        <f t="shared" ref="IHV54:IHV55" si="1045">SUM(IHJ54:IHU54)</f>
        <v>0</v>
      </c>
      <c r="IHW54" s="106" t="s">
        <v>53</v>
      </c>
      <c r="IHX54" s="105">
        <v>9491.7000000000007</v>
      </c>
      <c r="IHY54" s="90">
        <f t="shared" ref="IHY54:IHY55" si="1046">SUM(IHX54/12)</f>
        <v>790.97500000000002</v>
      </c>
      <c r="IHZ54" s="115">
        <v>0</v>
      </c>
      <c r="IIA54" s="115">
        <f t="shared" ref="IIA54:IIK55" si="1047">IHZ54</f>
        <v>0</v>
      </c>
      <c r="IIB54" s="115">
        <f t="shared" si="1047"/>
        <v>0</v>
      </c>
      <c r="IIC54" s="115">
        <f t="shared" si="1047"/>
        <v>0</v>
      </c>
      <c r="IID54" s="115">
        <f t="shared" si="1047"/>
        <v>0</v>
      </c>
      <c r="IIE54" s="115">
        <f t="shared" si="1047"/>
        <v>0</v>
      </c>
      <c r="IIF54" s="115">
        <f t="shared" si="1047"/>
        <v>0</v>
      </c>
      <c r="IIG54" s="115">
        <f t="shared" si="1047"/>
        <v>0</v>
      </c>
      <c r="IIH54" s="115">
        <f t="shared" si="1047"/>
        <v>0</v>
      </c>
      <c r="III54" s="115">
        <f t="shared" si="1047"/>
        <v>0</v>
      </c>
      <c r="IIJ54" s="115">
        <f t="shared" si="1047"/>
        <v>0</v>
      </c>
      <c r="IIK54" s="115">
        <f t="shared" si="1047"/>
        <v>0</v>
      </c>
      <c r="IIL54" s="95">
        <f t="shared" ref="IIL54:IIL55" si="1048">SUM(IHZ54:IIK54)</f>
        <v>0</v>
      </c>
      <c r="IIM54" s="106" t="s">
        <v>53</v>
      </c>
      <c r="IIN54" s="105">
        <v>9491.7000000000007</v>
      </c>
      <c r="IIO54" s="90">
        <f t="shared" ref="IIO54:IIO55" si="1049">SUM(IIN54/12)</f>
        <v>790.97500000000002</v>
      </c>
      <c r="IIP54" s="115">
        <v>0</v>
      </c>
      <c r="IIQ54" s="115">
        <f t="shared" ref="IIQ54:IJA55" si="1050">IIP54</f>
        <v>0</v>
      </c>
      <c r="IIR54" s="115">
        <f t="shared" si="1050"/>
        <v>0</v>
      </c>
      <c r="IIS54" s="115">
        <f t="shared" si="1050"/>
        <v>0</v>
      </c>
      <c r="IIT54" s="115">
        <f t="shared" si="1050"/>
        <v>0</v>
      </c>
      <c r="IIU54" s="115">
        <f t="shared" si="1050"/>
        <v>0</v>
      </c>
      <c r="IIV54" s="115">
        <f t="shared" si="1050"/>
        <v>0</v>
      </c>
      <c r="IIW54" s="115">
        <f t="shared" si="1050"/>
        <v>0</v>
      </c>
      <c r="IIX54" s="115">
        <f t="shared" si="1050"/>
        <v>0</v>
      </c>
      <c r="IIY54" s="115">
        <f t="shared" si="1050"/>
        <v>0</v>
      </c>
      <c r="IIZ54" s="115">
        <f t="shared" si="1050"/>
        <v>0</v>
      </c>
      <c r="IJA54" s="115">
        <f t="shared" si="1050"/>
        <v>0</v>
      </c>
      <c r="IJB54" s="95">
        <f t="shared" ref="IJB54:IJB55" si="1051">SUM(IIP54:IJA54)</f>
        <v>0</v>
      </c>
      <c r="IJC54" s="106" t="s">
        <v>53</v>
      </c>
      <c r="IJD54" s="105">
        <v>9491.7000000000007</v>
      </c>
      <c r="IJE54" s="90">
        <f t="shared" ref="IJE54:IJE55" si="1052">SUM(IJD54/12)</f>
        <v>790.97500000000002</v>
      </c>
      <c r="IJF54" s="115">
        <v>0</v>
      </c>
      <c r="IJG54" s="115">
        <f t="shared" ref="IJG54:IJQ55" si="1053">IJF54</f>
        <v>0</v>
      </c>
      <c r="IJH54" s="115">
        <f t="shared" si="1053"/>
        <v>0</v>
      </c>
      <c r="IJI54" s="115">
        <f t="shared" si="1053"/>
        <v>0</v>
      </c>
      <c r="IJJ54" s="115">
        <f t="shared" si="1053"/>
        <v>0</v>
      </c>
      <c r="IJK54" s="115">
        <f t="shared" si="1053"/>
        <v>0</v>
      </c>
      <c r="IJL54" s="115">
        <f t="shared" si="1053"/>
        <v>0</v>
      </c>
      <c r="IJM54" s="115">
        <f t="shared" si="1053"/>
        <v>0</v>
      </c>
      <c r="IJN54" s="115">
        <f t="shared" si="1053"/>
        <v>0</v>
      </c>
      <c r="IJO54" s="115">
        <f t="shared" si="1053"/>
        <v>0</v>
      </c>
      <c r="IJP54" s="115">
        <f t="shared" si="1053"/>
        <v>0</v>
      </c>
      <c r="IJQ54" s="115">
        <f t="shared" si="1053"/>
        <v>0</v>
      </c>
      <c r="IJR54" s="95">
        <f t="shared" ref="IJR54:IJR55" si="1054">SUM(IJF54:IJQ54)</f>
        <v>0</v>
      </c>
      <c r="IJS54" s="106" t="s">
        <v>53</v>
      </c>
      <c r="IJT54" s="105">
        <v>9491.7000000000007</v>
      </c>
      <c r="IJU54" s="90">
        <f t="shared" ref="IJU54:IJU55" si="1055">SUM(IJT54/12)</f>
        <v>790.97500000000002</v>
      </c>
      <c r="IJV54" s="115">
        <v>0</v>
      </c>
      <c r="IJW54" s="115">
        <f t="shared" ref="IJW54:IKG55" si="1056">IJV54</f>
        <v>0</v>
      </c>
      <c r="IJX54" s="115">
        <f t="shared" si="1056"/>
        <v>0</v>
      </c>
      <c r="IJY54" s="115">
        <f t="shared" si="1056"/>
        <v>0</v>
      </c>
      <c r="IJZ54" s="115">
        <f t="shared" si="1056"/>
        <v>0</v>
      </c>
      <c r="IKA54" s="115">
        <f t="shared" si="1056"/>
        <v>0</v>
      </c>
      <c r="IKB54" s="115">
        <f t="shared" si="1056"/>
        <v>0</v>
      </c>
      <c r="IKC54" s="115">
        <f t="shared" si="1056"/>
        <v>0</v>
      </c>
      <c r="IKD54" s="115">
        <f t="shared" si="1056"/>
        <v>0</v>
      </c>
      <c r="IKE54" s="115">
        <f t="shared" si="1056"/>
        <v>0</v>
      </c>
      <c r="IKF54" s="115">
        <f t="shared" si="1056"/>
        <v>0</v>
      </c>
      <c r="IKG54" s="115">
        <f t="shared" si="1056"/>
        <v>0</v>
      </c>
      <c r="IKH54" s="95">
        <f t="shared" ref="IKH54:IKH55" si="1057">SUM(IJV54:IKG54)</f>
        <v>0</v>
      </c>
      <c r="IKI54" s="106" t="s">
        <v>53</v>
      </c>
      <c r="IKJ54" s="105">
        <v>9491.7000000000007</v>
      </c>
      <c r="IKK54" s="90">
        <f t="shared" ref="IKK54:IKK55" si="1058">SUM(IKJ54/12)</f>
        <v>790.97500000000002</v>
      </c>
      <c r="IKL54" s="115">
        <v>0</v>
      </c>
      <c r="IKM54" s="115">
        <f t="shared" ref="IKM54:IKW55" si="1059">IKL54</f>
        <v>0</v>
      </c>
      <c r="IKN54" s="115">
        <f t="shared" si="1059"/>
        <v>0</v>
      </c>
      <c r="IKO54" s="115">
        <f t="shared" si="1059"/>
        <v>0</v>
      </c>
      <c r="IKP54" s="115">
        <f t="shared" si="1059"/>
        <v>0</v>
      </c>
      <c r="IKQ54" s="115">
        <f t="shared" si="1059"/>
        <v>0</v>
      </c>
      <c r="IKR54" s="115">
        <f t="shared" si="1059"/>
        <v>0</v>
      </c>
      <c r="IKS54" s="115">
        <f t="shared" si="1059"/>
        <v>0</v>
      </c>
      <c r="IKT54" s="115">
        <f t="shared" si="1059"/>
        <v>0</v>
      </c>
      <c r="IKU54" s="115">
        <f t="shared" si="1059"/>
        <v>0</v>
      </c>
      <c r="IKV54" s="115">
        <f t="shared" si="1059"/>
        <v>0</v>
      </c>
      <c r="IKW54" s="115">
        <f t="shared" si="1059"/>
        <v>0</v>
      </c>
      <c r="IKX54" s="95">
        <f t="shared" ref="IKX54:IKX55" si="1060">SUM(IKL54:IKW54)</f>
        <v>0</v>
      </c>
      <c r="IKY54" s="106" t="s">
        <v>53</v>
      </c>
      <c r="IKZ54" s="105">
        <v>9491.7000000000007</v>
      </c>
      <c r="ILA54" s="90">
        <f t="shared" ref="ILA54:ILA55" si="1061">SUM(IKZ54/12)</f>
        <v>790.97500000000002</v>
      </c>
      <c r="ILB54" s="115">
        <v>0</v>
      </c>
      <c r="ILC54" s="115">
        <f t="shared" ref="ILC54:ILM55" si="1062">ILB54</f>
        <v>0</v>
      </c>
      <c r="ILD54" s="115">
        <f t="shared" si="1062"/>
        <v>0</v>
      </c>
      <c r="ILE54" s="115">
        <f t="shared" si="1062"/>
        <v>0</v>
      </c>
      <c r="ILF54" s="115">
        <f t="shared" si="1062"/>
        <v>0</v>
      </c>
      <c r="ILG54" s="115">
        <f t="shared" si="1062"/>
        <v>0</v>
      </c>
      <c r="ILH54" s="115">
        <f t="shared" si="1062"/>
        <v>0</v>
      </c>
      <c r="ILI54" s="115">
        <f t="shared" si="1062"/>
        <v>0</v>
      </c>
      <c r="ILJ54" s="115">
        <f t="shared" si="1062"/>
        <v>0</v>
      </c>
      <c r="ILK54" s="115">
        <f t="shared" si="1062"/>
        <v>0</v>
      </c>
      <c r="ILL54" s="115">
        <f t="shared" si="1062"/>
        <v>0</v>
      </c>
      <c r="ILM54" s="115">
        <f t="shared" si="1062"/>
        <v>0</v>
      </c>
      <c r="ILN54" s="95">
        <f t="shared" ref="ILN54:ILN55" si="1063">SUM(ILB54:ILM54)</f>
        <v>0</v>
      </c>
      <c r="ILO54" s="106" t="s">
        <v>53</v>
      </c>
      <c r="ILP54" s="105">
        <v>9491.7000000000007</v>
      </c>
      <c r="ILQ54" s="90">
        <f t="shared" ref="ILQ54:ILQ55" si="1064">SUM(ILP54/12)</f>
        <v>790.97500000000002</v>
      </c>
      <c r="ILR54" s="115">
        <v>0</v>
      </c>
      <c r="ILS54" s="115">
        <f t="shared" ref="ILS54:IMC55" si="1065">ILR54</f>
        <v>0</v>
      </c>
      <c r="ILT54" s="115">
        <f t="shared" si="1065"/>
        <v>0</v>
      </c>
      <c r="ILU54" s="115">
        <f t="shared" si="1065"/>
        <v>0</v>
      </c>
      <c r="ILV54" s="115">
        <f t="shared" si="1065"/>
        <v>0</v>
      </c>
      <c r="ILW54" s="115">
        <f t="shared" si="1065"/>
        <v>0</v>
      </c>
      <c r="ILX54" s="115">
        <f t="shared" si="1065"/>
        <v>0</v>
      </c>
      <c r="ILY54" s="115">
        <f t="shared" si="1065"/>
        <v>0</v>
      </c>
      <c r="ILZ54" s="115">
        <f t="shared" si="1065"/>
        <v>0</v>
      </c>
      <c r="IMA54" s="115">
        <f t="shared" si="1065"/>
        <v>0</v>
      </c>
      <c r="IMB54" s="115">
        <f t="shared" si="1065"/>
        <v>0</v>
      </c>
      <c r="IMC54" s="115">
        <f t="shared" si="1065"/>
        <v>0</v>
      </c>
      <c r="IMD54" s="95">
        <f t="shared" ref="IMD54:IMD55" si="1066">SUM(ILR54:IMC54)</f>
        <v>0</v>
      </c>
      <c r="IME54" s="106" t="s">
        <v>53</v>
      </c>
      <c r="IMF54" s="105">
        <v>9491.7000000000007</v>
      </c>
      <c r="IMG54" s="90">
        <f t="shared" ref="IMG54:IMG55" si="1067">SUM(IMF54/12)</f>
        <v>790.97500000000002</v>
      </c>
      <c r="IMH54" s="115">
        <v>0</v>
      </c>
      <c r="IMI54" s="115">
        <f t="shared" ref="IMI54:IMS55" si="1068">IMH54</f>
        <v>0</v>
      </c>
      <c r="IMJ54" s="115">
        <f t="shared" si="1068"/>
        <v>0</v>
      </c>
      <c r="IMK54" s="115">
        <f t="shared" si="1068"/>
        <v>0</v>
      </c>
      <c r="IML54" s="115">
        <f t="shared" si="1068"/>
        <v>0</v>
      </c>
      <c r="IMM54" s="115">
        <f t="shared" si="1068"/>
        <v>0</v>
      </c>
      <c r="IMN54" s="115">
        <f t="shared" si="1068"/>
        <v>0</v>
      </c>
      <c r="IMO54" s="115">
        <f t="shared" si="1068"/>
        <v>0</v>
      </c>
      <c r="IMP54" s="115">
        <f t="shared" si="1068"/>
        <v>0</v>
      </c>
      <c r="IMQ54" s="115">
        <f t="shared" si="1068"/>
        <v>0</v>
      </c>
      <c r="IMR54" s="115">
        <f t="shared" si="1068"/>
        <v>0</v>
      </c>
      <c r="IMS54" s="115">
        <f t="shared" si="1068"/>
        <v>0</v>
      </c>
      <c r="IMT54" s="95">
        <f t="shared" ref="IMT54:IMT55" si="1069">SUM(IMH54:IMS54)</f>
        <v>0</v>
      </c>
      <c r="IMU54" s="106" t="s">
        <v>53</v>
      </c>
      <c r="IMV54" s="105">
        <v>9491.7000000000007</v>
      </c>
      <c r="IMW54" s="90">
        <f t="shared" ref="IMW54:IMW55" si="1070">SUM(IMV54/12)</f>
        <v>790.97500000000002</v>
      </c>
      <c r="IMX54" s="115">
        <v>0</v>
      </c>
      <c r="IMY54" s="115">
        <f t="shared" ref="IMY54:INI55" si="1071">IMX54</f>
        <v>0</v>
      </c>
      <c r="IMZ54" s="115">
        <f t="shared" si="1071"/>
        <v>0</v>
      </c>
      <c r="INA54" s="115">
        <f t="shared" si="1071"/>
        <v>0</v>
      </c>
      <c r="INB54" s="115">
        <f t="shared" si="1071"/>
        <v>0</v>
      </c>
      <c r="INC54" s="115">
        <f t="shared" si="1071"/>
        <v>0</v>
      </c>
      <c r="IND54" s="115">
        <f t="shared" si="1071"/>
        <v>0</v>
      </c>
      <c r="INE54" s="115">
        <f t="shared" si="1071"/>
        <v>0</v>
      </c>
      <c r="INF54" s="115">
        <f t="shared" si="1071"/>
        <v>0</v>
      </c>
      <c r="ING54" s="115">
        <f t="shared" si="1071"/>
        <v>0</v>
      </c>
      <c r="INH54" s="115">
        <f t="shared" si="1071"/>
        <v>0</v>
      </c>
      <c r="INI54" s="115">
        <f t="shared" si="1071"/>
        <v>0</v>
      </c>
      <c r="INJ54" s="95">
        <f t="shared" ref="INJ54:INJ55" si="1072">SUM(IMX54:INI54)</f>
        <v>0</v>
      </c>
      <c r="INK54" s="106" t="s">
        <v>53</v>
      </c>
      <c r="INL54" s="105">
        <v>9491.7000000000007</v>
      </c>
      <c r="INM54" s="90">
        <f t="shared" ref="INM54:INM55" si="1073">SUM(INL54/12)</f>
        <v>790.97500000000002</v>
      </c>
      <c r="INN54" s="115">
        <v>0</v>
      </c>
      <c r="INO54" s="115">
        <f t="shared" ref="INO54:INY55" si="1074">INN54</f>
        <v>0</v>
      </c>
      <c r="INP54" s="115">
        <f t="shared" si="1074"/>
        <v>0</v>
      </c>
      <c r="INQ54" s="115">
        <f t="shared" si="1074"/>
        <v>0</v>
      </c>
      <c r="INR54" s="115">
        <f t="shared" si="1074"/>
        <v>0</v>
      </c>
      <c r="INS54" s="115">
        <f t="shared" si="1074"/>
        <v>0</v>
      </c>
      <c r="INT54" s="115">
        <f t="shared" si="1074"/>
        <v>0</v>
      </c>
      <c r="INU54" s="115">
        <f t="shared" si="1074"/>
        <v>0</v>
      </c>
      <c r="INV54" s="115">
        <f t="shared" si="1074"/>
        <v>0</v>
      </c>
      <c r="INW54" s="115">
        <f t="shared" si="1074"/>
        <v>0</v>
      </c>
      <c r="INX54" s="115">
        <f t="shared" si="1074"/>
        <v>0</v>
      </c>
      <c r="INY54" s="115">
        <f t="shared" si="1074"/>
        <v>0</v>
      </c>
      <c r="INZ54" s="95">
        <f t="shared" ref="INZ54:INZ55" si="1075">SUM(INN54:INY54)</f>
        <v>0</v>
      </c>
      <c r="IOA54" s="106" t="s">
        <v>53</v>
      </c>
      <c r="IOB54" s="105">
        <v>9491.7000000000007</v>
      </c>
      <c r="IOC54" s="90">
        <f t="shared" ref="IOC54:IOC55" si="1076">SUM(IOB54/12)</f>
        <v>790.97500000000002</v>
      </c>
      <c r="IOD54" s="115">
        <v>0</v>
      </c>
      <c r="IOE54" s="115">
        <f t="shared" ref="IOE54:IOO55" si="1077">IOD54</f>
        <v>0</v>
      </c>
      <c r="IOF54" s="115">
        <f t="shared" si="1077"/>
        <v>0</v>
      </c>
      <c r="IOG54" s="115">
        <f t="shared" si="1077"/>
        <v>0</v>
      </c>
      <c r="IOH54" s="115">
        <f t="shared" si="1077"/>
        <v>0</v>
      </c>
      <c r="IOI54" s="115">
        <f t="shared" si="1077"/>
        <v>0</v>
      </c>
      <c r="IOJ54" s="115">
        <f t="shared" si="1077"/>
        <v>0</v>
      </c>
      <c r="IOK54" s="115">
        <f t="shared" si="1077"/>
        <v>0</v>
      </c>
      <c r="IOL54" s="115">
        <f t="shared" si="1077"/>
        <v>0</v>
      </c>
      <c r="IOM54" s="115">
        <f t="shared" si="1077"/>
        <v>0</v>
      </c>
      <c r="ION54" s="115">
        <f t="shared" si="1077"/>
        <v>0</v>
      </c>
      <c r="IOO54" s="115">
        <f t="shared" si="1077"/>
        <v>0</v>
      </c>
      <c r="IOP54" s="95">
        <f t="shared" ref="IOP54:IOP55" si="1078">SUM(IOD54:IOO54)</f>
        <v>0</v>
      </c>
      <c r="IOQ54" s="106" t="s">
        <v>53</v>
      </c>
      <c r="IOR54" s="105">
        <v>9491.7000000000007</v>
      </c>
      <c r="IOS54" s="90">
        <f t="shared" ref="IOS54:IOS55" si="1079">SUM(IOR54/12)</f>
        <v>790.97500000000002</v>
      </c>
      <c r="IOT54" s="115">
        <v>0</v>
      </c>
      <c r="IOU54" s="115">
        <f t="shared" ref="IOU54:IPE55" si="1080">IOT54</f>
        <v>0</v>
      </c>
      <c r="IOV54" s="115">
        <f t="shared" si="1080"/>
        <v>0</v>
      </c>
      <c r="IOW54" s="115">
        <f t="shared" si="1080"/>
        <v>0</v>
      </c>
      <c r="IOX54" s="115">
        <f t="shared" si="1080"/>
        <v>0</v>
      </c>
      <c r="IOY54" s="115">
        <f t="shared" si="1080"/>
        <v>0</v>
      </c>
      <c r="IOZ54" s="115">
        <f t="shared" si="1080"/>
        <v>0</v>
      </c>
      <c r="IPA54" s="115">
        <f t="shared" si="1080"/>
        <v>0</v>
      </c>
      <c r="IPB54" s="115">
        <f t="shared" si="1080"/>
        <v>0</v>
      </c>
      <c r="IPC54" s="115">
        <f t="shared" si="1080"/>
        <v>0</v>
      </c>
      <c r="IPD54" s="115">
        <f t="shared" si="1080"/>
        <v>0</v>
      </c>
      <c r="IPE54" s="115">
        <f t="shared" si="1080"/>
        <v>0</v>
      </c>
      <c r="IPF54" s="95">
        <f t="shared" ref="IPF54:IPF55" si="1081">SUM(IOT54:IPE54)</f>
        <v>0</v>
      </c>
      <c r="IPG54" s="106" t="s">
        <v>53</v>
      </c>
      <c r="IPH54" s="105">
        <v>9491.7000000000007</v>
      </c>
      <c r="IPI54" s="90">
        <f t="shared" ref="IPI54:IPI55" si="1082">SUM(IPH54/12)</f>
        <v>790.97500000000002</v>
      </c>
      <c r="IPJ54" s="115">
        <v>0</v>
      </c>
      <c r="IPK54" s="115">
        <f t="shared" ref="IPK54:IPU55" si="1083">IPJ54</f>
        <v>0</v>
      </c>
      <c r="IPL54" s="115">
        <f t="shared" si="1083"/>
        <v>0</v>
      </c>
      <c r="IPM54" s="115">
        <f t="shared" si="1083"/>
        <v>0</v>
      </c>
      <c r="IPN54" s="115">
        <f t="shared" si="1083"/>
        <v>0</v>
      </c>
      <c r="IPO54" s="115">
        <f t="shared" si="1083"/>
        <v>0</v>
      </c>
      <c r="IPP54" s="115">
        <f t="shared" si="1083"/>
        <v>0</v>
      </c>
      <c r="IPQ54" s="115">
        <f t="shared" si="1083"/>
        <v>0</v>
      </c>
      <c r="IPR54" s="115">
        <f t="shared" si="1083"/>
        <v>0</v>
      </c>
      <c r="IPS54" s="115">
        <f t="shared" si="1083"/>
        <v>0</v>
      </c>
      <c r="IPT54" s="115">
        <f t="shared" si="1083"/>
        <v>0</v>
      </c>
      <c r="IPU54" s="115">
        <f t="shared" si="1083"/>
        <v>0</v>
      </c>
      <c r="IPV54" s="95">
        <f t="shared" ref="IPV54:IPV55" si="1084">SUM(IPJ54:IPU54)</f>
        <v>0</v>
      </c>
      <c r="IPW54" s="106" t="s">
        <v>53</v>
      </c>
      <c r="IPX54" s="105">
        <v>9491.7000000000007</v>
      </c>
      <c r="IPY54" s="90">
        <f t="shared" ref="IPY54:IPY55" si="1085">SUM(IPX54/12)</f>
        <v>790.97500000000002</v>
      </c>
      <c r="IPZ54" s="115">
        <v>0</v>
      </c>
      <c r="IQA54" s="115">
        <f t="shared" ref="IQA54:IQK55" si="1086">IPZ54</f>
        <v>0</v>
      </c>
      <c r="IQB54" s="115">
        <f t="shared" si="1086"/>
        <v>0</v>
      </c>
      <c r="IQC54" s="115">
        <f t="shared" si="1086"/>
        <v>0</v>
      </c>
      <c r="IQD54" s="115">
        <f t="shared" si="1086"/>
        <v>0</v>
      </c>
      <c r="IQE54" s="115">
        <f t="shared" si="1086"/>
        <v>0</v>
      </c>
      <c r="IQF54" s="115">
        <f t="shared" si="1086"/>
        <v>0</v>
      </c>
      <c r="IQG54" s="115">
        <f t="shared" si="1086"/>
        <v>0</v>
      </c>
      <c r="IQH54" s="115">
        <f t="shared" si="1086"/>
        <v>0</v>
      </c>
      <c r="IQI54" s="115">
        <f t="shared" si="1086"/>
        <v>0</v>
      </c>
      <c r="IQJ54" s="115">
        <f t="shared" si="1086"/>
        <v>0</v>
      </c>
      <c r="IQK54" s="115">
        <f t="shared" si="1086"/>
        <v>0</v>
      </c>
      <c r="IQL54" s="95">
        <f t="shared" ref="IQL54:IQL55" si="1087">SUM(IPZ54:IQK54)</f>
        <v>0</v>
      </c>
      <c r="IQM54" s="106" t="s">
        <v>53</v>
      </c>
      <c r="IQN54" s="105">
        <v>9491.7000000000007</v>
      </c>
      <c r="IQO54" s="90">
        <f t="shared" ref="IQO54:IQO55" si="1088">SUM(IQN54/12)</f>
        <v>790.97500000000002</v>
      </c>
      <c r="IQP54" s="115">
        <v>0</v>
      </c>
      <c r="IQQ54" s="115">
        <f t="shared" ref="IQQ54:IRA55" si="1089">IQP54</f>
        <v>0</v>
      </c>
      <c r="IQR54" s="115">
        <f t="shared" si="1089"/>
        <v>0</v>
      </c>
      <c r="IQS54" s="115">
        <f t="shared" si="1089"/>
        <v>0</v>
      </c>
      <c r="IQT54" s="115">
        <f t="shared" si="1089"/>
        <v>0</v>
      </c>
      <c r="IQU54" s="115">
        <f t="shared" si="1089"/>
        <v>0</v>
      </c>
      <c r="IQV54" s="115">
        <f t="shared" si="1089"/>
        <v>0</v>
      </c>
      <c r="IQW54" s="115">
        <f t="shared" si="1089"/>
        <v>0</v>
      </c>
      <c r="IQX54" s="115">
        <f t="shared" si="1089"/>
        <v>0</v>
      </c>
      <c r="IQY54" s="115">
        <f t="shared" si="1089"/>
        <v>0</v>
      </c>
      <c r="IQZ54" s="115">
        <f t="shared" si="1089"/>
        <v>0</v>
      </c>
      <c r="IRA54" s="115">
        <f t="shared" si="1089"/>
        <v>0</v>
      </c>
      <c r="IRB54" s="95">
        <f t="shared" ref="IRB54:IRB55" si="1090">SUM(IQP54:IRA54)</f>
        <v>0</v>
      </c>
      <c r="IRC54" s="106" t="s">
        <v>53</v>
      </c>
      <c r="IRD54" s="105">
        <v>9491.7000000000007</v>
      </c>
      <c r="IRE54" s="90">
        <f t="shared" ref="IRE54:IRE55" si="1091">SUM(IRD54/12)</f>
        <v>790.97500000000002</v>
      </c>
      <c r="IRF54" s="115">
        <v>0</v>
      </c>
      <c r="IRG54" s="115">
        <f t="shared" ref="IRG54:IRQ55" si="1092">IRF54</f>
        <v>0</v>
      </c>
      <c r="IRH54" s="115">
        <f t="shared" si="1092"/>
        <v>0</v>
      </c>
      <c r="IRI54" s="115">
        <f t="shared" si="1092"/>
        <v>0</v>
      </c>
      <c r="IRJ54" s="115">
        <f t="shared" si="1092"/>
        <v>0</v>
      </c>
      <c r="IRK54" s="115">
        <f t="shared" si="1092"/>
        <v>0</v>
      </c>
      <c r="IRL54" s="115">
        <f t="shared" si="1092"/>
        <v>0</v>
      </c>
      <c r="IRM54" s="115">
        <f t="shared" si="1092"/>
        <v>0</v>
      </c>
      <c r="IRN54" s="115">
        <f t="shared" si="1092"/>
        <v>0</v>
      </c>
      <c r="IRO54" s="115">
        <f t="shared" si="1092"/>
        <v>0</v>
      </c>
      <c r="IRP54" s="115">
        <f t="shared" si="1092"/>
        <v>0</v>
      </c>
      <c r="IRQ54" s="115">
        <f t="shared" si="1092"/>
        <v>0</v>
      </c>
      <c r="IRR54" s="95">
        <f t="shared" ref="IRR54:IRR55" si="1093">SUM(IRF54:IRQ54)</f>
        <v>0</v>
      </c>
      <c r="IRS54" s="106" t="s">
        <v>53</v>
      </c>
      <c r="IRT54" s="105">
        <v>9491.7000000000007</v>
      </c>
      <c r="IRU54" s="90">
        <f t="shared" ref="IRU54:IRU55" si="1094">SUM(IRT54/12)</f>
        <v>790.97500000000002</v>
      </c>
      <c r="IRV54" s="115">
        <v>0</v>
      </c>
      <c r="IRW54" s="115">
        <f t="shared" ref="IRW54:ISG55" si="1095">IRV54</f>
        <v>0</v>
      </c>
      <c r="IRX54" s="115">
        <f t="shared" si="1095"/>
        <v>0</v>
      </c>
      <c r="IRY54" s="115">
        <f t="shared" si="1095"/>
        <v>0</v>
      </c>
      <c r="IRZ54" s="115">
        <f t="shared" si="1095"/>
        <v>0</v>
      </c>
      <c r="ISA54" s="115">
        <f t="shared" si="1095"/>
        <v>0</v>
      </c>
      <c r="ISB54" s="115">
        <f t="shared" si="1095"/>
        <v>0</v>
      </c>
      <c r="ISC54" s="115">
        <f t="shared" si="1095"/>
        <v>0</v>
      </c>
      <c r="ISD54" s="115">
        <f t="shared" si="1095"/>
        <v>0</v>
      </c>
      <c r="ISE54" s="115">
        <f t="shared" si="1095"/>
        <v>0</v>
      </c>
      <c r="ISF54" s="115">
        <f t="shared" si="1095"/>
        <v>0</v>
      </c>
      <c r="ISG54" s="115">
        <f t="shared" si="1095"/>
        <v>0</v>
      </c>
      <c r="ISH54" s="95">
        <f t="shared" ref="ISH54:ISH55" si="1096">SUM(IRV54:ISG54)</f>
        <v>0</v>
      </c>
      <c r="ISI54" s="106" t="s">
        <v>53</v>
      </c>
      <c r="ISJ54" s="105">
        <v>9491.7000000000007</v>
      </c>
      <c r="ISK54" s="90">
        <f t="shared" ref="ISK54:ISK55" si="1097">SUM(ISJ54/12)</f>
        <v>790.97500000000002</v>
      </c>
      <c r="ISL54" s="115">
        <v>0</v>
      </c>
      <c r="ISM54" s="115">
        <f t="shared" ref="ISM54:ISW55" si="1098">ISL54</f>
        <v>0</v>
      </c>
      <c r="ISN54" s="115">
        <f t="shared" si="1098"/>
        <v>0</v>
      </c>
      <c r="ISO54" s="115">
        <f t="shared" si="1098"/>
        <v>0</v>
      </c>
      <c r="ISP54" s="115">
        <f t="shared" si="1098"/>
        <v>0</v>
      </c>
      <c r="ISQ54" s="115">
        <f t="shared" si="1098"/>
        <v>0</v>
      </c>
      <c r="ISR54" s="115">
        <f t="shared" si="1098"/>
        <v>0</v>
      </c>
      <c r="ISS54" s="115">
        <f t="shared" si="1098"/>
        <v>0</v>
      </c>
      <c r="IST54" s="115">
        <f t="shared" si="1098"/>
        <v>0</v>
      </c>
      <c r="ISU54" s="115">
        <f t="shared" si="1098"/>
        <v>0</v>
      </c>
      <c r="ISV54" s="115">
        <f t="shared" si="1098"/>
        <v>0</v>
      </c>
      <c r="ISW54" s="115">
        <f t="shared" si="1098"/>
        <v>0</v>
      </c>
      <c r="ISX54" s="95">
        <f t="shared" ref="ISX54:ISX55" si="1099">SUM(ISL54:ISW54)</f>
        <v>0</v>
      </c>
      <c r="ISY54" s="106" t="s">
        <v>53</v>
      </c>
      <c r="ISZ54" s="105">
        <v>9491.7000000000007</v>
      </c>
      <c r="ITA54" s="90">
        <f t="shared" ref="ITA54:ITA55" si="1100">SUM(ISZ54/12)</f>
        <v>790.97500000000002</v>
      </c>
      <c r="ITB54" s="115">
        <v>0</v>
      </c>
      <c r="ITC54" s="115">
        <f t="shared" ref="ITC54:ITM55" si="1101">ITB54</f>
        <v>0</v>
      </c>
      <c r="ITD54" s="115">
        <f t="shared" si="1101"/>
        <v>0</v>
      </c>
      <c r="ITE54" s="115">
        <f t="shared" si="1101"/>
        <v>0</v>
      </c>
      <c r="ITF54" s="115">
        <f t="shared" si="1101"/>
        <v>0</v>
      </c>
      <c r="ITG54" s="115">
        <f t="shared" si="1101"/>
        <v>0</v>
      </c>
      <c r="ITH54" s="115">
        <f t="shared" si="1101"/>
        <v>0</v>
      </c>
      <c r="ITI54" s="115">
        <f t="shared" si="1101"/>
        <v>0</v>
      </c>
      <c r="ITJ54" s="115">
        <f t="shared" si="1101"/>
        <v>0</v>
      </c>
      <c r="ITK54" s="115">
        <f t="shared" si="1101"/>
        <v>0</v>
      </c>
      <c r="ITL54" s="115">
        <f t="shared" si="1101"/>
        <v>0</v>
      </c>
      <c r="ITM54" s="115">
        <f t="shared" si="1101"/>
        <v>0</v>
      </c>
      <c r="ITN54" s="95">
        <f t="shared" ref="ITN54:ITN55" si="1102">SUM(ITB54:ITM54)</f>
        <v>0</v>
      </c>
      <c r="ITO54" s="106" t="s">
        <v>53</v>
      </c>
      <c r="ITP54" s="105">
        <v>9491.7000000000007</v>
      </c>
      <c r="ITQ54" s="90">
        <f t="shared" ref="ITQ54:ITQ55" si="1103">SUM(ITP54/12)</f>
        <v>790.97500000000002</v>
      </c>
      <c r="ITR54" s="115">
        <v>0</v>
      </c>
      <c r="ITS54" s="115">
        <f t="shared" ref="ITS54:IUC55" si="1104">ITR54</f>
        <v>0</v>
      </c>
      <c r="ITT54" s="115">
        <f t="shared" si="1104"/>
        <v>0</v>
      </c>
      <c r="ITU54" s="115">
        <f t="shared" si="1104"/>
        <v>0</v>
      </c>
      <c r="ITV54" s="115">
        <f t="shared" si="1104"/>
        <v>0</v>
      </c>
      <c r="ITW54" s="115">
        <f t="shared" si="1104"/>
        <v>0</v>
      </c>
      <c r="ITX54" s="115">
        <f t="shared" si="1104"/>
        <v>0</v>
      </c>
      <c r="ITY54" s="115">
        <f t="shared" si="1104"/>
        <v>0</v>
      </c>
      <c r="ITZ54" s="115">
        <f t="shared" si="1104"/>
        <v>0</v>
      </c>
      <c r="IUA54" s="115">
        <f t="shared" si="1104"/>
        <v>0</v>
      </c>
      <c r="IUB54" s="115">
        <f t="shared" si="1104"/>
        <v>0</v>
      </c>
      <c r="IUC54" s="115">
        <f t="shared" si="1104"/>
        <v>0</v>
      </c>
      <c r="IUD54" s="95">
        <f t="shared" ref="IUD54:IUD55" si="1105">SUM(ITR54:IUC54)</f>
        <v>0</v>
      </c>
      <c r="IUE54" s="106" t="s">
        <v>53</v>
      </c>
      <c r="IUF54" s="105">
        <v>9491.7000000000007</v>
      </c>
      <c r="IUG54" s="90">
        <f t="shared" ref="IUG54:IUG55" si="1106">SUM(IUF54/12)</f>
        <v>790.97500000000002</v>
      </c>
      <c r="IUH54" s="115">
        <v>0</v>
      </c>
      <c r="IUI54" s="115">
        <f t="shared" ref="IUI54:IUS55" si="1107">IUH54</f>
        <v>0</v>
      </c>
      <c r="IUJ54" s="115">
        <f t="shared" si="1107"/>
        <v>0</v>
      </c>
      <c r="IUK54" s="115">
        <f t="shared" si="1107"/>
        <v>0</v>
      </c>
      <c r="IUL54" s="115">
        <f t="shared" si="1107"/>
        <v>0</v>
      </c>
      <c r="IUM54" s="115">
        <f t="shared" si="1107"/>
        <v>0</v>
      </c>
      <c r="IUN54" s="115">
        <f t="shared" si="1107"/>
        <v>0</v>
      </c>
      <c r="IUO54" s="115">
        <f t="shared" si="1107"/>
        <v>0</v>
      </c>
      <c r="IUP54" s="115">
        <f t="shared" si="1107"/>
        <v>0</v>
      </c>
      <c r="IUQ54" s="115">
        <f t="shared" si="1107"/>
        <v>0</v>
      </c>
      <c r="IUR54" s="115">
        <f t="shared" si="1107"/>
        <v>0</v>
      </c>
      <c r="IUS54" s="115">
        <f t="shared" si="1107"/>
        <v>0</v>
      </c>
      <c r="IUT54" s="95">
        <f t="shared" ref="IUT54:IUT55" si="1108">SUM(IUH54:IUS54)</f>
        <v>0</v>
      </c>
      <c r="IUU54" s="106" t="s">
        <v>53</v>
      </c>
      <c r="IUV54" s="105">
        <v>9491.7000000000007</v>
      </c>
      <c r="IUW54" s="90">
        <f t="shared" ref="IUW54:IUW55" si="1109">SUM(IUV54/12)</f>
        <v>790.97500000000002</v>
      </c>
      <c r="IUX54" s="115">
        <v>0</v>
      </c>
      <c r="IUY54" s="115">
        <f t="shared" ref="IUY54:IVI55" si="1110">IUX54</f>
        <v>0</v>
      </c>
      <c r="IUZ54" s="115">
        <f t="shared" si="1110"/>
        <v>0</v>
      </c>
      <c r="IVA54" s="115">
        <f t="shared" si="1110"/>
        <v>0</v>
      </c>
      <c r="IVB54" s="115">
        <f t="shared" si="1110"/>
        <v>0</v>
      </c>
      <c r="IVC54" s="115">
        <f t="shared" si="1110"/>
        <v>0</v>
      </c>
      <c r="IVD54" s="115">
        <f t="shared" si="1110"/>
        <v>0</v>
      </c>
      <c r="IVE54" s="115">
        <f t="shared" si="1110"/>
        <v>0</v>
      </c>
      <c r="IVF54" s="115">
        <f t="shared" si="1110"/>
        <v>0</v>
      </c>
      <c r="IVG54" s="115">
        <f t="shared" si="1110"/>
        <v>0</v>
      </c>
      <c r="IVH54" s="115">
        <f t="shared" si="1110"/>
        <v>0</v>
      </c>
      <c r="IVI54" s="115">
        <f t="shared" si="1110"/>
        <v>0</v>
      </c>
      <c r="IVJ54" s="95">
        <f t="shared" ref="IVJ54:IVJ55" si="1111">SUM(IUX54:IVI54)</f>
        <v>0</v>
      </c>
      <c r="IVK54" s="106" t="s">
        <v>53</v>
      </c>
      <c r="IVL54" s="105">
        <v>9491.7000000000007</v>
      </c>
      <c r="IVM54" s="90">
        <f t="shared" ref="IVM54:IVM55" si="1112">SUM(IVL54/12)</f>
        <v>790.97500000000002</v>
      </c>
      <c r="IVN54" s="115">
        <v>0</v>
      </c>
      <c r="IVO54" s="115">
        <f t="shared" ref="IVO54:IVY55" si="1113">IVN54</f>
        <v>0</v>
      </c>
      <c r="IVP54" s="115">
        <f t="shared" si="1113"/>
        <v>0</v>
      </c>
      <c r="IVQ54" s="115">
        <f t="shared" si="1113"/>
        <v>0</v>
      </c>
      <c r="IVR54" s="115">
        <f t="shared" si="1113"/>
        <v>0</v>
      </c>
      <c r="IVS54" s="115">
        <f t="shared" si="1113"/>
        <v>0</v>
      </c>
      <c r="IVT54" s="115">
        <f t="shared" si="1113"/>
        <v>0</v>
      </c>
      <c r="IVU54" s="115">
        <f t="shared" si="1113"/>
        <v>0</v>
      </c>
      <c r="IVV54" s="115">
        <f t="shared" si="1113"/>
        <v>0</v>
      </c>
      <c r="IVW54" s="115">
        <f t="shared" si="1113"/>
        <v>0</v>
      </c>
      <c r="IVX54" s="115">
        <f t="shared" si="1113"/>
        <v>0</v>
      </c>
      <c r="IVY54" s="115">
        <f t="shared" si="1113"/>
        <v>0</v>
      </c>
      <c r="IVZ54" s="95">
        <f t="shared" ref="IVZ54:IVZ55" si="1114">SUM(IVN54:IVY54)</f>
        <v>0</v>
      </c>
      <c r="IWA54" s="106" t="s">
        <v>53</v>
      </c>
      <c r="IWB54" s="105">
        <v>9491.7000000000007</v>
      </c>
      <c r="IWC54" s="90">
        <f t="shared" ref="IWC54:IWC55" si="1115">SUM(IWB54/12)</f>
        <v>790.97500000000002</v>
      </c>
      <c r="IWD54" s="115">
        <v>0</v>
      </c>
      <c r="IWE54" s="115">
        <f t="shared" ref="IWE54:IWO55" si="1116">IWD54</f>
        <v>0</v>
      </c>
      <c r="IWF54" s="115">
        <f t="shared" si="1116"/>
        <v>0</v>
      </c>
      <c r="IWG54" s="115">
        <f t="shared" si="1116"/>
        <v>0</v>
      </c>
      <c r="IWH54" s="115">
        <f t="shared" si="1116"/>
        <v>0</v>
      </c>
      <c r="IWI54" s="115">
        <f t="shared" si="1116"/>
        <v>0</v>
      </c>
      <c r="IWJ54" s="115">
        <f t="shared" si="1116"/>
        <v>0</v>
      </c>
      <c r="IWK54" s="115">
        <f t="shared" si="1116"/>
        <v>0</v>
      </c>
      <c r="IWL54" s="115">
        <f t="shared" si="1116"/>
        <v>0</v>
      </c>
      <c r="IWM54" s="115">
        <f t="shared" si="1116"/>
        <v>0</v>
      </c>
      <c r="IWN54" s="115">
        <f t="shared" si="1116"/>
        <v>0</v>
      </c>
      <c r="IWO54" s="115">
        <f t="shared" si="1116"/>
        <v>0</v>
      </c>
      <c r="IWP54" s="95">
        <f t="shared" ref="IWP54:IWP55" si="1117">SUM(IWD54:IWO54)</f>
        <v>0</v>
      </c>
      <c r="IWQ54" s="106" t="s">
        <v>53</v>
      </c>
      <c r="IWR54" s="105">
        <v>9491.7000000000007</v>
      </c>
      <c r="IWS54" s="90">
        <f t="shared" ref="IWS54:IWS55" si="1118">SUM(IWR54/12)</f>
        <v>790.97500000000002</v>
      </c>
      <c r="IWT54" s="115">
        <v>0</v>
      </c>
      <c r="IWU54" s="115">
        <f t="shared" ref="IWU54:IXE55" si="1119">IWT54</f>
        <v>0</v>
      </c>
      <c r="IWV54" s="115">
        <f t="shared" si="1119"/>
        <v>0</v>
      </c>
      <c r="IWW54" s="115">
        <f t="shared" si="1119"/>
        <v>0</v>
      </c>
      <c r="IWX54" s="115">
        <f t="shared" si="1119"/>
        <v>0</v>
      </c>
      <c r="IWY54" s="115">
        <f t="shared" si="1119"/>
        <v>0</v>
      </c>
      <c r="IWZ54" s="115">
        <f t="shared" si="1119"/>
        <v>0</v>
      </c>
      <c r="IXA54" s="115">
        <f t="shared" si="1119"/>
        <v>0</v>
      </c>
      <c r="IXB54" s="115">
        <f t="shared" si="1119"/>
        <v>0</v>
      </c>
      <c r="IXC54" s="115">
        <f t="shared" si="1119"/>
        <v>0</v>
      </c>
      <c r="IXD54" s="115">
        <f t="shared" si="1119"/>
        <v>0</v>
      </c>
      <c r="IXE54" s="115">
        <f t="shared" si="1119"/>
        <v>0</v>
      </c>
      <c r="IXF54" s="95">
        <f t="shared" ref="IXF54:IXF55" si="1120">SUM(IWT54:IXE54)</f>
        <v>0</v>
      </c>
      <c r="IXG54" s="106" t="s">
        <v>53</v>
      </c>
      <c r="IXH54" s="105">
        <v>9491.7000000000007</v>
      </c>
      <c r="IXI54" s="90">
        <f t="shared" ref="IXI54:IXI55" si="1121">SUM(IXH54/12)</f>
        <v>790.97500000000002</v>
      </c>
      <c r="IXJ54" s="115">
        <v>0</v>
      </c>
      <c r="IXK54" s="115">
        <f t="shared" ref="IXK54:IXU55" si="1122">IXJ54</f>
        <v>0</v>
      </c>
      <c r="IXL54" s="115">
        <f t="shared" si="1122"/>
        <v>0</v>
      </c>
      <c r="IXM54" s="115">
        <f t="shared" si="1122"/>
        <v>0</v>
      </c>
      <c r="IXN54" s="115">
        <f t="shared" si="1122"/>
        <v>0</v>
      </c>
      <c r="IXO54" s="115">
        <f t="shared" si="1122"/>
        <v>0</v>
      </c>
      <c r="IXP54" s="115">
        <f t="shared" si="1122"/>
        <v>0</v>
      </c>
      <c r="IXQ54" s="115">
        <f t="shared" si="1122"/>
        <v>0</v>
      </c>
      <c r="IXR54" s="115">
        <f t="shared" si="1122"/>
        <v>0</v>
      </c>
      <c r="IXS54" s="115">
        <f t="shared" si="1122"/>
        <v>0</v>
      </c>
      <c r="IXT54" s="115">
        <f t="shared" si="1122"/>
        <v>0</v>
      </c>
      <c r="IXU54" s="115">
        <f t="shared" si="1122"/>
        <v>0</v>
      </c>
      <c r="IXV54" s="95">
        <f t="shared" ref="IXV54:IXV55" si="1123">SUM(IXJ54:IXU54)</f>
        <v>0</v>
      </c>
      <c r="IXW54" s="106" t="s">
        <v>53</v>
      </c>
      <c r="IXX54" s="105">
        <v>9491.7000000000007</v>
      </c>
      <c r="IXY54" s="90">
        <f t="shared" ref="IXY54:IXY55" si="1124">SUM(IXX54/12)</f>
        <v>790.97500000000002</v>
      </c>
      <c r="IXZ54" s="115">
        <v>0</v>
      </c>
      <c r="IYA54" s="115">
        <f t="shared" ref="IYA54:IYK55" si="1125">IXZ54</f>
        <v>0</v>
      </c>
      <c r="IYB54" s="115">
        <f t="shared" si="1125"/>
        <v>0</v>
      </c>
      <c r="IYC54" s="115">
        <f t="shared" si="1125"/>
        <v>0</v>
      </c>
      <c r="IYD54" s="115">
        <f t="shared" si="1125"/>
        <v>0</v>
      </c>
      <c r="IYE54" s="115">
        <f t="shared" si="1125"/>
        <v>0</v>
      </c>
      <c r="IYF54" s="115">
        <f t="shared" si="1125"/>
        <v>0</v>
      </c>
      <c r="IYG54" s="115">
        <f t="shared" si="1125"/>
        <v>0</v>
      </c>
      <c r="IYH54" s="115">
        <f t="shared" si="1125"/>
        <v>0</v>
      </c>
      <c r="IYI54" s="115">
        <f t="shared" si="1125"/>
        <v>0</v>
      </c>
      <c r="IYJ54" s="115">
        <f t="shared" si="1125"/>
        <v>0</v>
      </c>
      <c r="IYK54" s="115">
        <f t="shared" si="1125"/>
        <v>0</v>
      </c>
      <c r="IYL54" s="95">
        <f t="shared" ref="IYL54:IYL55" si="1126">SUM(IXZ54:IYK54)</f>
        <v>0</v>
      </c>
      <c r="IYM54" s="106" t="s">
        <v>53</v>
      </c>
      <c r="IYN54" s="105">
        <v>9491.7000000000007</v>
      </c>
      <c r="IYO54" s="90">
        <f t="shared" ref="IYO54:IYO55" si="1127">SUM(IYN54/12)</f>
        <v>790.97500000000002</v>
      </c>
      <c r="IYP54" s="115">
        <v>0</v>
      </c>
      <c r="IYQ54" s="115">
        <f t="shared" ref="IYQ54:IZA55" si="1128">IYP54</f>
        <v>0</v>
      </c>
      <c r="IYR54" s="115">
        <f t="shared" si="1128"/>
        <v>0</v>
      </c>
      <c r="IYS54" s="115">
        <f t="shared" si="1128"/>
        <v>0</v>
      </c>
      <c r="IYT54" s="115">
        <f t="shared" si="1128"/>
        <v>0</v>
      </c>
      <c r="IYU54" s="115">
        <f t="shared" si="1128"/>
        <v>0</v>
      </c>
      <c r="IYV54" s="115">
        <f t="shared" si="1128"/>
        <v>0</v>
      </c>
      <c r="IYW54" s="115">
        <f t="shared" si="1128"/>
        <v>0</v>
      </c>
      <c r="IYX54" s="115">
        <f t="shared" si="1128"/>
        <v>0</v>
      </c>
      <c r="IYY54" s="115">
        <f t="shared" si="1128"/>
        <v>0</v>
      </c>
      <c r="IYZ54" s="115">
        <f t="shared" si="1128"/>
        <v>0</v>
      </c>
      <c r="IZA54" s="115">
        <f t="shared" si="1128"/>
        <v>0</v>
      </c>
      <c r="IZB54" s="95">
        <f t="shared" ref="IZB54:IZB55" si="1129">SUM(IYP54:IZA54)</f>
        <v>0</v>
      </c>
      <c r="IZC54" s="106" t="s">
        <v>53</v>
      </c>
      <c r="IZD54" s="105">
        <v>9491.7000000000007</v>
      </c>
      <c r="IZE54" s="90">
        <f t="shared" ref="IZE54:IZE55" si="1130">SUM(IZD54/12)</f>
        <v>790.97500000000002</v>
      </c>
      <c r="IZF54" s="115">
        <v>0</v>
      </c>
      <c r="IZG54" s="115">
        <f t="shared" ref="IZG54:IZQ55" si="1131">IZF54</f>
        <v>0</v>
      </c>
      <c r="IZH54" s="115">
        <f t="shared" si="1131"/>
        <v>0</v>
      </c>
      <c r="IZI54" s="115">
        <f t="shared" si="1131"/>
        <v>0</v>
      </c>
      <c r="IZJ54" s="115">
        <f t="shared" si="1131"/>
        <v>0</v>
      </c>
      <c r="IZK54" s="115">
        <f t="shared" si="1131"/>
        <v>0</v>
      </c>
      <c r="IZL54" s="115">
        <f t="shared" si="1131"/>
        <v>0</v>
      </c>
      <c r="IZM54" s="115">
        <f t="shared" si="1131"/>
        <v>0</v>
      </c>
      <c r="IZN54" s="115">
        <f t="shared" si="1131"/>
        <v>0</v>
      </c>
      <c r="IZO54" s="115">
        <f t="shared" si="1131"/>
        <v>0</v>
      </c>
      <c r="IZP54" s="115">
        <f t="shared" si="1131"/>
        <v>0</v>
      </c>
      <c r="IZQ54" s="115">
        <f t="shared" si="1131"/>
        <v>0</v>
      </c>
      <c r="IZR54" s="95">
        <f t="shared" ref="IZR54:IZR55" si="1132">SUM(IZF54:IZQ54)</f>
        <v>0</v>
      </c>
      <c r="IZS54" s="106" t="s">
        <v>53</v>
      </c>
      <c r="IZT54" s="105">
        <v>9491.7000000000007</v>
      </c>
      <c r="IZU54" s="90">
        <f t="shared" ref="IZU54:IZU55" si="1133">SUM(IZT54/12)</f>
        <v>790.97500000000002</v>
      </c>
      <c r="IZV54" s="115">
        <v>0</v>
      </c>
      <c r="IZW54" s="115">
        <f t="shared" ref="IZW54:JAG55" si="1134">IZV54</f>
        <v>0</v>
      </c>
      <c r="IZX54" s="115">
        <f t="shared" si="1134"/>
        <v>0</v>
      </c>
      <c r="IZY54" s="115">
        <f t="shared" si="1134"/>
        <v>0</v>
      </c>
      <c r="IZZ54" s="115">
        <f t="shared" si="1134"/>
        <v>0</v>
      </c>
      <c r="JAA54" s="115">
        <f t="shared" si="1134"/>
        <v>0</v>
      </c>
      <c r="JAB54" s="115">
        <f t="shared" si="1134"/>
        <v>0</v>
      </c>
      <c r="JAC54" s="115">
        <f t="shared" si="1134"/>
        <v>0</v>
      </c>
      <c r="JAD54" s="115">
        <f t="shared" si="1134"/>
        <v>0</v>
      </c>
      <c r="JAE54" s="115">
        <f t="shared" si="1134"/>
        <v>0</v>
      </c>
      <c r="JAF54" s="115">
        <f t="shared" si="1134"/>
        <v>0</v>
      </c>
      <c r="JAG54" s="115">
        <f t="shared" si="1134"/>
        <v>0</v>
      </c>
      <c r="JAH54" s="95">
        <f t="shared" ref="JAH54:JAH55" si="1135">SUM(IZV54:JAG54)</f>
        <v>0</v>
      </c>
      <c r="JAI54" s="106" t="s">
        <v>53</v>
      </c>
      <c r="JAJ54" s="105">
        <v>9491.7000000000007</v>
      </c>
      <c r="JAK54" s="90">
        <f t="shared" ref="JAK54:JAK55" si="1136">SUM(JAJ54/12)</f>
        <v>790.97500000000002</v>
      </c>
      <c r="JAL54" s="115">
        <v>0</v>
      </c>
      <c r="JAM54" s="115">
        <f t="shared" ref="JAM54:JAW55" si="1137">JAL54</f>
        <v>0</v>
      </c>
      <c r="JAN54" s="115">
        <f t="shared" si="1137"/>
        <v>0</v>
      </c>
      <c r="JAO54" s="115">
        <f t="shared" si="1137"/>
        <v>0</v>
      </c>
      <c r="JAP54" s="115">
        <f t="shared" si="1137"/>
        <v>0</v>
      </c>
      <c r="JAQ54" s="115">
        <f t="shared" si="1137"/>
        <v>0</v>
      </c>
      <c r="JAR54" s="115">
        <f t="shared" si="1137"/>
        <v>0</v>
      </c>
      <c r="JAS54" s="115">
        <f t="shared" si="1137"/>
        <v>0</v>
      </c>
      <c r="JAT54" s="115">
        <f t="shared" si="1137"/>
        <v>0</v>
      </c>
      <c r="JAU54" s="115">
        <f t="shared" si="1137"/>
        <v>0</v>
      </c>
      <c r="JAV54" s="115">
        <f t="shared" si="1137"/>
        <v>0</v>
      </c>
      <c r="JAW54" s="115">
        <f t="shared" si="1137"/>
        <v>0</v>
      </c>
      <c r="JAX54" s="95">
        <f t="shared" ref="JAX54:JAX55" si="1138">SUM(JAL54:JAW54)</f>
        <v>0</v>
      </c>
      <c r="JAY54" s="106" t="s">
        <v>53</v>
      </c>
      <c r="JAZ54" s="105">
        <v>9491.7000000000007</v>
      </c>
      <c r="JBA54" s="90">
        <f t="shared" ref="JBA54:JBA55" si="1139">SUM(JAZ54/12)</f>
        <v>790.97500000000002</v>
      </c>
      <c r="JBB54" s="115">
        <v>0</v>
      </c>
      <c r="JBC54" s="115">
        <f t="shared" ref="JBC54:JBM55" si="1140">JBB54</f>
        <v>0</v>
      </c>
      <c r="JBD54" s="115">
        <f t="shared" si="1140"/>
        <v>0</v>
      </c>
      <c r="JBE54" s="115">
        <f t="shared" si="1140"/>
        <v>0</v>
      </c>
      <c r="JBF54" s="115">
        <f t="shared" si="1140"/>
        <v>0</v>
      </c>
      <c r="JBG54" s="115">
        <f t="shared" si="1140"/>
        <v>0</v>
      </c>
      <c r="JBH54" s="115">
        <f t="shared" si="1140"/>
        <v>0</v>
      </c>
      <c r="JBI54" s="115">
        <f t="shared" si="1140"/>
        <v>0</v>
      </c>
      <c r="JBJ54" s="115">
        <f t="shared" si="1140"/>
        <v>0</v>
      </c>
      <c r="JBK54" s="115">
        <f t="shared" si="1140"/>
        <v>0</v>
      </c>
      <c r="JBL54" s="115">
        <f t="shared" si="1140"/>
        <v>0</v>
      </c>
      <c r="JBM54" s="115">
        <f t="shared" si="1140"/>
        <v>0</v>
      </c>
      <c r="JBN54" s="95">
        <f t="shared" ref="JBN54:JBN55" si="1141">SUM(JBB54:JBM54)</f>
        <v>0</v>
      </c>
      <c r="JBO54" s="106" t="s">
        <v>53</v>
      </c>
      <c r="JBP54" s="105">
        <v>9491.7000000000007</v>
      </c>
      <c r="JBQ54" s="90">
        <f t="shared" ref="JBQ54:JBQ55" si="1142">SUM(JBP54/12)</f>
        <v>790.97500000000002</v>
      </c>
      <c r="JBR54" s="115">
        <v>0</v>
      </c>
      <c r="JBS54" s="115">
        <f t="shared" ref="JBS54:JCC55" si="1143">JBR54</f>
        <v>0</v>
      </c>
      <c r="JBT54" s="115">
        <f t="shared" si="1143"/>
        <v>0</v>
      </c>
      <c r="JBU54" s="115">
        <f t="shared" si="1143"/>
        <v>0</v>
      </c>
      <c r="JBV54" s="115">
        <f t="shared" si="1143"/>
        <v>0</v>
      </c>
      <c r="JBW54" s="115">
        <f t="shared" si="1143"/>
        <v>0</v>
      </c>
      <c r="JBX54" s="115">
        <f t="shared" si="1143"/>
        <v>0</v>
      </c>
      <c r="JBY54" s="115">
        <f t="shared" si="1143"/>
        <v>0</v>
      </c>
      <c r="JBZ54" s="115">
        <f t="shared" si="1143"/>
        <v>0</v>
      </c>
      <c r="JCA54" s="115">
        <f t="shared" si="1143"/>
        <v>0</v>
      </c>
      <c r="JCB54" s="115">
        <f t="shared" si="1143"/>
        <v>0</v>
      </c>
      <c r="JCC54" s="115">
        <f t="shared" si="1143"/>
        <v>0</v>
      </c>
      <c r="JCD54" s="95">
        <f t="shared" ref="JCD54:JCD55" si="1144">SUM(JBR54:JCC54)</f>
        <v>0</v>
      </c>
      <c r="JCE54" s="106" t="s">
        <v>53</v>
      </c>
      <c r="JCF54" s="105">
        <v>9491.7000000000007</v>
      </c>
      <c r="JCG54" s="90">
        <f t="shared" ref="JCG54:JCG55" si="1145">SUM(JCF54/12)</f>
        <v>790.97500000000002</v>
      </c>
      <c r="JCH54" s="115">
        <v>0</v>
      </c>
      <c r="JCI54" s="115">
        <f t="shared" ref="JCI54:JCS55" si="1146">JCH54</f>
        <v>0</v>
      </c>
      <c r="JCJ54" s="115">
        <f t="shared" si="1146"/>
        <v>0</v>
      </c>
      <c r="JCK54" s="115">
        <f t="shared" si="1146"/>
        <v>0</v>
      </c>
      <c r="JCL54" s="115">
        <f t="shared" si="1146"/>
        <v>0</v>
      </c>
      <c r="JCM54" s="115">
        <f t="shared" si="1146"/>
        <v>0</v>
      </c>
      <c r="JCN54" s="115">
        <f t="shared" si="1146"/>
        <v>0</v>
      </c>
      <c r="JCO54" s="115">
        <f t="shared" si="1146"/>
        <v>0</v>
      </c>
      <c r="JCP54" s="115">
        <f t="shared" si="1146"/>
        <v>0</v>
      </c>
      <c r="JCQ54" s="115">
        <f t="shared" si="1146"/>
        <v>0</v>
      </c>
      <c r="JCR54" s="115">
        <f t="shared" si="1146"/>
        <v>0</v>
      </c>
      <c r="JCS54" s="115">
        <f t="shared" si="1146"/>
        <v>0</v>
      </c>
      <c r="JCT54" s="95">
        <f t="shared" ref="JCT54:JCT55" si="1147">SUM(JCH54:JCS54)</f>
        <v>0</v>
      </c>
      <c r="JCU54" s="106" t="s">
        <v>53</v>
      </c>
      <c r="JCV54" s="105">
        <v>9491.7000000000007</v>
      </c>
      <c r="JCW54" s="90">
        <f t="shared" ref="JCW54:JCW55" si="1148">SUM(JCV54/12)</f>
        <v>790.97500000000002</v>
      </c>
      <c r="JCX54" s="115">
        <v>0</v>
      </c>
      <c r="JCY54" s="115">
        <f t="shared" ref="JCY54:JDI55" si="1149">JCX54</f>
        <v>0</v>
      </c>
      <c r="JCZ54" s="115">
        <f t="shared" si="1149"/>
        <v>0</v>
      </c>
      <c r="JDA54" s="115">
        <f t="shared" si="1149"/>
        <v>0</v>
      </c>
      <c r="JDB54" s="115">
        <f t="shared" si="1149"/>
        <v>0</v>
      </c>
      <c r="JDC54" s="115">
        <f t="shared" si="1149"/>
        <v>0</v>
      </c>
      <c r="JDD54" s="115">
        <f t="shared" si="1149"/>
        <v>0</v>
      </c>
      <c r="JDE54" s="115">
        <f t="shared" si="1149"/>
        <v>0</v>
      </c>
      <c r="JDF54" s="115">
        <f t="shared" si="1149"/>
        <v>0</v>
      </c>
      <c r="JDG54" s="115">
        <f t="shared" si="1149"/>
        <v>0</v>
      </c>
      <c r="JDH54" s="115">
        <f t="shared" si="1149"/>
        <v>0</v>
      </c>
      <c r="JDI54" s="115">
        <f t="shared" si="1149"/>
        <v>0</v>
      </c>
      <c r="JDJ54" s="95">
        <f t="shared" ref="JDJ54:JDJ55" si="1150">SUM(JCX54:JDI54)</f>
        <v>0</v>
      </c>
      <c r="JDK54" s="106" t="s">
        <v>53</v>
      </c>
      <c r="JDL54" s="105">
        <v>9491.7000000000007</v>
      </c>
      <c r="JDM54" s="90">
        <f t="shared" ref="JDM54:JDM55" si="1151">SUM(JDL54/12)</f>
        <v>790.97500000000002</v>
      </c>
      <c r="JDN54" s="115">
        <v>0</v>
      </c>
      <c r="JDO54" s="115">
        <f t="shared" ref="JDO54:JDY55" si="1152">JDN54</f>
        <v>0</v>
      </c>
      <c r="JDP54" s="115">
        <f t="shared" si="1152"/>
        <v>0</v>
      </c>
      <c r="JDQ54" s="115">
        <f t="shared" si="1152"/>
        <v>0</v>
      </c>
      <c r="JDR54" s="115">
        <f t="shared" si="1152"/>
        <v>0</v>
      </c>
      <c r="JDS54" s="115">
        <f t="shared" si="1152"/>
        <v>0</v>
      </c>
      <c r="JDT54" s="115">
        <f t="shared" si="1152"/>
        <v>0</v>
      </c>
      <c r="JDU54" s="115">
        <f t="shared" si="1152"/>
        <v>0</v>
      </c>
      <c r="JDV54" s="115">
        <f t="shared" si="1152"/>
        <v>0</v>
      </c>
      <c r="JDW54" s="115">
        <f t="shared" si="1152"/>
        <v>0</v>
      </c>
      <c r="JDX54" s="115">
        <f t="shared" si="1152"/>
        <v>0</v>
      </c>
      <c r="JDY54" s="115">
        <f t="shared" si="1152"/>
        <v>0</v>
      </c>
      <c r="JDZ54" s="95">
        <f t="shared" ref="JDZ54:JDZ55" si="1153">SUM(JDN54:JDY54)</f>
        <v>0</v>
      </c>
      <c r="JEA54" s="106" t="s">
        <v>53</v>
      </c>
      <c r="JEB54" s="105">
        <v>9491.7000000000007</v>
      </c>
      <c r="JEC54" s="90">
        <f t="shared" ref="JEC54:JEC55" si="1154">SUM(JEB54/12)</f>
        <v>790.97500000000002</v>
      </c>
      <c r="JED54" s="115">
        <v>0</v>
      </c>
      <c r="JEE54" s="115">
        <f t="shared" ref="JEE54:JEO55" si="1155">JED54</f>
        <v>0</v>
      </c>
      <c r="JEF54" s="115">
        <f t="shared" si="1155"/>
        <v>0</v>
      </c>
      <c r="JEG54" s="115">
        <f t="shared" si="1155"/>
        <v>0</v>
      </c>
      <c r="JEH54" s="115">
        <f t="shared" si="1155"/>
        <v>0</v>
      </c>
      <c r="JEI54" s="115">
        <f t="shared" si="1155"/>
        <v>0</v>
      </c>
      <c r="JEJ54" s="115">
        <f t="shared" si="1155"/>
        <v>0</v>
      </c>
      <c r="JEK54" s="115">
        <f t="shared" si="1155"/>
        <v>0</v>
      </c>
      <c r="JEL54" s="115">
        <f t="shared" si="1155"/>
        <v>0</v>
      </c>
      <c r="JEM54" s="115">
        <f t="shared" si="1155"/>
        <v>0</v>
      </c>
      <c r="JEN54" s="115">
        <f t="shared" si="1155"/>
        <v>0</v>
      </c>
      <c r="JEO54" s="115">
        <f t="shared" si="1155"/>
        <v>0</v>
      </c>
      <c r="JEP54" s="95">
        <f t="shared" ref="JEP54:JEP55" si="1156">SUM(JED54:JEO54)</f>
        <v>0</v>
      </c>
      <c r="JEQ54" s="106" t="s">
        <v>53</v>
      </c>
      <c r="JER54" s="105">
        <v>9491.7000000000007</v>
      </c>
      <c r="JES54" s="90">
        <f t="shared" ref="JES54:JES55" si="1157">SUM(JER54/12)</f>
        <v>790.97500000000002</v>
      </c>
      <c r="JET54" s="115">
        <v>0</v>
      </c>
      <c r="JEU54" s="115">
        <f t="shared" ref="JEU54:JFE55" si="1158">JET54</f>
        <v>0</v>
      </c>
      <c r="JEV54" s="115">
        <f t="shared" si="1158"/>
        <v>0</v>
      </c>
      <c r="JEW54" s="115">
        <f t="shared" si="1158"/>
        <v>0</v>
      </c>
      <c r="JEX54" s="115">
        <f t="shared" si="1158"/>
        <v>0</v>
      </c>
      <c r="JEY54" s="115">
        <f t="shared" si="1158"/>
        <v>0</v>
      </c>
      <c r="JEZ54" s="115">
        <f t="shared" si="1158"/>
        <v>0</v>
      </c>
      <c r="JFA54" s="115">
        <f t="shared" si="1158"/>
        <v>0</v>
      </c>
      <c r="JFB54" s="115">
        <f t="shared" si="1158"/>
        <v>0</v>
      </c>
      <c r="JFC54" s="115">
        <f t="shared" si="1158"/>
        <v>0</v>
      </c>
      <c r="JFD54" s="115">
        <f t="shared" si="1158"/>
        <v>0</v>
      </c>
      <c r="JFE54" s="115">
        <f t="shared" si="1158"/>
        <v>0</v>
      </c>
      <c r="JFF54" s="95">
        <f t="shared" ref="JFF54:JFF55" si="1159">SUM(JET54:JFE54)</f>
        <v>0</v>
      </c>
      <c r="JFG54" s="106" t="s">
        <v>53</v>
      </c>
      <c r="JFH54" s="105">
        <v>9491.7000000000007</v>
      </c>
      <c r="JFI54" s="90">
        <f t="shared" ref="JFI54:JFI55" si="1160">SUM(JFH54/12)</f>
        <v>790.97500000000002</v>
      </c>
      <c r="JFJ54" s="115">
        <v>0</v>
      </c>
      <c r="JFK54" s="115">
        <f t="shared" ref="JFK54:JFU55" si="1161">JFJ54</f>
        <v>0</v>
      </c>
      <c r="JFL54" s="115">
        <f t="shared" si="1161"/>
        <v>0</v>
      </c>
      <c r="JFM54" s="115">
        <f t="shared" si="1161"/>
        <v>0</v>
      </c>
      <c r="JFN54" s="115">
        <f t="shared" si="1161"/>
        <v>0</v>
      </c>
      <c r="JFO54" s="115">
        <f t="shared" si="1161"/>
        <v>0</v>
      </c>
      <c r="JFP54" s="115">
        <f t="shared" si="1161"/>
        <v>0</v>
      </c>
      <c r="JFQ54" s="115">
        <f t="shared" si="1161"/>
        <v>0</v>
      </c>
      <c r="JFR54" s="115">
        <f t="shared" si="1161"/>
        <v>0</v>
      </c>
      <c r="JFS54" s="115">
        <f t="shared" si="1161"/>
        <v>0</v>
      </c>
      <c r="JFT54" s="115">
        <f t="shared" si="1161"/>
        <v>0</v>
      </c>
      <c r="JFU54" s="115">
        <f t="shared" si="1161"/>
        <v>0</v>
      </c>
      <c r="JFV54" s="95">
        <f t="shared" ref="JFV54:JFV55" si="1162">SUM(JFJ54:JFU54)</f>
        <v>0</v>
      </c>
      <c r="JFW54" s="106" t="s">
        <v>53</v>
      </c>
      <c r="JFX54" s="105">
        <v>9491.7000000000007</v>
      </c>
      <c r="JFY54" s="90">
        <f t="shared" ref="JFY54:JFY55" si="1163">SUM(JFX54/12)</f>
        <v>790.97500000000002</v>
      </c>
      <c r="JFZ54" s="115">
        <v>0</v>
      </c>
      <c r="JGA54" s="115">
        <f t="shared" ref="JGA54:JGK55" si="1164">JFZ54</f>
        <v>0</v>
      </c>
      <c r="JGB54" s="115">
        <f t="shared" si="1164"/>
        <v>0</v>
      </c>
      <c r="JGC54" s="115">
        <f t="shared" si="1164"/>
        <v>0</v>
      </c>
      <c r="JGD54" s="115">
        <f t="shared" si="1164"/>
        <v>0</v>
      </c>
      <c r="JGE54" s="115">
        <f t="shared" si="1164"/>
        <v>0</v>
      </c>
      <c r="JGF54" s="115">
        <f t="shared" si="1164"/>
        <v>0</v>
      </c>
      <c r="JGG54" s="115">
        <f t="shared" si="1164"/>
        <v>0</v>
      </c>
      <c r="JGH54" s="115">
        <f t="shared" si="1164"/>
        <v>0</v>
      </c>
      <c r="JGI54" s="115">
        <f t="shared" si="1164"/>
        <v>0</v>
      </c>
      <c r="JGJ54" s="115">
        <f t="shared" si="1164"/>
        <v>0</v>
      </c>
      <c r="JGK54" s="115">
        <f t="shared" si="1164"/>
        <v>0</v>
      </c>
      <c r="JGL54" s="95">
        <f t="shared" ref="JGL54:JGL55" si="1165">SUM(JFZ54:JGK54)</f>
        <v>0</v>
      </c>
      <c r="JGM54" s="106" t="s">
        <v>53</v>
      </c>
      <c r="JGN54" s="105">
        <v>9491.7000000000007</v>
      </c>
      <c r="JGO54" s="90">
        <f t="shared" ref="JGO54:JGO55" si="1166">SUM(JGN54/12)</f>
        <v>790.97500000000002</v>
      </c>
      <c r="JGP54" s="115">
        <v>0</v>
      </c>
      <c r="JGQ54" s="115">
        <f t="shared" ref="JGQ54:JHA55" si="1167">JGP54</f>
        <v>0</v>
      </c>
      <c r="JGR54" s="115">
        <f t="shared" si="1167"/>
        <v>0</v>
      </c>
      <c r="JGS54" s="115">
        <f t="shared" si="1167"/>
        <v>0</v>
      </c>
      <c r="JGT54" s="115">
        <f t="shared" si="1167"/>
        <v>0</v>
      </c>
      <c r="JGU54" s="115">
        <f t="shared" si="1167"/>
        <v>0</v>
      </c>
      <c r="JGV54" s="115">
        <f t="shared" si="1167"/>
        <v>0</v>
      </c>
      <c r="JGW54" s="115">
        <f t="shared" si="1167"/>
        <v>0</v>
      </c>
      <c r="JGX54" s="115">
        <f t="shared" si="1167"/>
        <v>0</v>
      </c>
      <c r="JGY54" s="115">
        <f t="shared" si="1167"/>
        <v>0</v>
      </c>
      <c r="JGZ54" s="115">
        <f t="shared" si="1167"/>
        <v>0</v>
      </c>
      <c r="JHA54" s="115">
        <f t="shared" si="1167"/>
        <v>0</v>
      </c>
      <c r="JHB54" s="95">
        <f t="shared" ref="JHB54:JHB55" si="1168">SUM(JGP54:JHA54)</f>
        <v>0</v>
      </c>
      <c r="JHC54" s="106" t="s">
        <v>53</v>
      </c>
      <c r="JHD54" s="105">
        <v>9491.7000000000007</v>
      </c>
      <c r="JHE54" s="90">
        <f t="shared" ref="JHE54:JHE55" si="1169">SUM(JHD54/12)</f>
        <v>790.97500000000002</v>
      </c>
      <c r="JHF54" s="115">
        <v>0</v>
      </c>
      <c r="JHG54" s="115">
        <f t="shared" ref="JHG54:JHQ55" si="1170">JHF54</f>
        <v>0</v>
      </c>
      <c r="JHH54" s="115">
        <f t="shared" si="1170"/>
        <v>0</v>
      </c>
      <c r="JHI54" s="115">
        <f t="shared" si="1170"/>
        <v>0</v>
      </c>
      <c r="JHJ54" s="115">
        <f t="shared" si="1170"/>
        <v>0</v>
      </c>
      <c r="JHK54" s="115">
        <f t="shared" si="1170"/>
        <v>0</v>
      </c>
      <c r="JHL54" s="115">
        <f t="shared" si="1170"/>
        <v>0</v>
      </c>
      <c r="JHM54" s="115">
        <f t="shared" si="1170"/>
        <v>0</v>
      </c>
      <c r="JHN54" s="115">
        <f t="shared" si="1170"/>
        <v>0</v>
      </c>
      <c r="JHO54" s="115">
        <f t="shared" si="1170"/>
        <v>0</v>
      </c>
      <c r="JHP54" s="115">
        <f t="shared" si="1170"/>
        <v>0</v>
      </c>
      <c r="JHQ54" s="115">
        <f t="shared" si="1170"/>
        <v>0</v>
      </c>
      <c r="JHR54" s="95">
        <f t="shared" ref="JHR54:JHR55" si="1171">SUM(JHF54:JHQ54)</f>
        <v>0</v>
      </c>
      <c r="JHS54" s="106" t="s">
        <v>53</v>
      </c>
      <c r="JHT54" s="105">
        <v>9491.7000000000007</v>
      </c>
      <c r="JHU54" s="90">
        <f t="shared" ref="JHU54:JHU55" si="1172">SUM(JHT54/12)</f>
        <v>790.97500000000002</v>
      </c>
      <c r="JHV54" s="115">
        <v>0</v>
      </c>
      <c r="JHW54" s="115">
        <f t="shared" ref="JHW54:JIG55" si="1173">JHV54</f>
        <v>0</v>
      </c>
      <c r="JHX54" s="115">
        <f t="shared" si="1173"/>
        <v>0</v>
      </c>
      <c r="JHY54" s="115">
        <f t="shared" si="1173"/>
        <v>0</v>
      </c>
      <c r="JHZ54" s="115">
        <f t="shared" si="1173"/>
        <v>0</v>
      </c>
      <c r="JIA54" s="115">
        <f t="shared" si="1173"/>
        <v>0</v>
      </c>
      <c r="JIB54" s="115">
        <f t="shared" si="1173"/>
        <v>0</v>
      </c>
      <c r="JIC54" s="115">
        <f t="shared" si="1173"/>
        <v>0</v>
      </c>
      <c r="JID54" s="115">
        <f t="shared" si="1173"/>
        <v>0</v>
      </c>
      <c r="JIE54" s="115">
        <f t="shared" si="1173"/>
        <v>0</v>
      </c>
      <c r="JIF54" s="115">
        <f t="shared" si="1173"/>
        <v>0</v>
      </c>
      <c r="JIG54" s="115">
        <f t="shared" si="1173"/>
        <v>0</v>
      </c>
      <c r="JIH54" s="95">
        <f t="shared" ref="JIH54:JIH55" si="1174">SUM(JHV54:JIG54)</f>
        <v>0</v>
      </c>
      <c r="JII54" s="106" t="s">
        <v>53</v>
      </c>
      <c r="JIJ54" s="105">
        <v>9491.7000000000007</v>
      </c>
      <c r="JIK54" s="90">
        <f t="shared" ref="JIK54:JIK55" si="1175">SUM(JIJ54/12)</f>
        <v>790.97500000000002</v>
      </c>
      <c r="JIL54" s="115">
        <v>0</v>
      </c>
      <c r="JIM54" s="115">
        <f t="shared" ref="JIM54:JIW55" si="1176">JIL54</f>
        <v>0</v>
      </c>
      <c r="JIN54" s="115">
        <f t="shared" si="1176"/>
        <v>0</v>
      </c>
      <c r="JIO54" s="115">
        <f t="shared" si="1176"/>
        <v>0</v>
      </c>
      <c r="JIP54" s="115">
        <f t="shared" si="1176"/>
        <v>0</v>
      </c>
      <c r="JIQ54" s="115">
        <f t="shared" si="1176"/>
        <v>0</v>
      </c>
      <c r="JIR54" s="115">
        <f t="shared" si="1176"/>
        <v>0</v>
      </c>
      <c r="JIS54" s="115">
        <f t="shared" si="1176"/>
        <v>0</v>
      </c>
      <c r="JIT54" s="115">
        <f t="shared" si="1176"/>
        <v>0</v>
      </c>
      <c r="JIU54" s="115">
        <f t="shared" si="1176"/>
        <v>0</v>
      </c>
      <c r="JIV54" s="115">
        <f t="shared" si="1176"/>
        <v>0</v>
      </c>
      <c r="JIW54" s="115">
        <f t="shared" si="1176"/>
        <v>0</v>
      </c>
      <c r="JIX54" s="95">
        <f t="shared" ref="JIX54:JIX55" si="1177">SUM(JIL54:JIW54)</f>
        <v>0</v>
      </c>
      <c r="JIY54" s="106" t="s">
        <v>53</v>
      </c>
      <c r="JIZ54" s="105">
        <v>9491.7000000000007</v>
      </c>
      <c r="JJA54" s="90">
        <f t="shared" ref="JJA54:JJA55" si="1178">SUM(JIZ54/12)</f>
        <v>790.97500000000002</v>
      </c>
      <c r="JJB54" s="115">
        <v>0</v>
      </c>
      <c r="JJC54" s="115">
        <f t="shared" ref="JJC54:JJM55" si="1179">JJB54</f>
        <v>0</v>
      </c>
      <c r="JJD54" s="115">
        <f t="shared" si="1179"/>
        <v>0</v>
      </c>
      <c r="JJE54" s="115">
        <f t="shared" si="1179"/>
        <v>0</v>
      </c>
      <c r="JJF54" s="115">
        <f t="shared" si="1179"/>
        <v>0</v>
      </c>
      <c r="JJG54" s="115">
        <f t="shared" si="1179"/>
        <v>0</v>
      </c>
      <c r="JJH54" s="115">
        <f t="shared" si="1179"/>
        <v>0</v>
      </c>
      <c r="JJI54" s="115">
        <f t="shared" si="1179"/>
        <v>0</v>
      </c>
      <c r="JJJ54" s="115">
        <f t="shared" si="1179"/>
        <v>0</v>
      </c>
      <c r="JJK54" s="115">
        <f t="shared" si="1179"/>
        <v>0</v>
      </c>
      <c r="JJL54" s="115">
        <f t="shared" si="1179"/>
        <v>0</v>
      </c>
      <c r="JJM54" s="115">
        <f t="shared" si="1179"/>
        <v>0</v>
      </c>
      <c r="JJN54" s="95">
        <f t="shared" ref="JJN54:JJN55" si="1180">SUM(JJB54:JJM54)</f>
        <v>0</v>
      </c>
      <c r="JJO54" s="106" t="s">
        <v>53</v>
      </c>
      <c r="JJP54" s="105">
        <v>9491.7000000000007</v>
      </c>
      <c r="JJQ54" s="90">
        <f t="shared" ref="JJQ54:JJQ55" si="1181">SUM(JJP54/12)</f>
        <v>790.97500000000002</v>
      </c>
      <c r="JJR54" s="115">
        <v>0</v>
      </c>
      <c r="JJS54" s="115">
        <f t="shared" ref="JJS54:JKC55" si="1182">JJR54</f>
        <v>0</v>
      </c>
      <c r="JJT54" s="115">
        <f t="shared" si="1182"/>
        <v>0</v>
      </c>
      <c r="JJU54" s="115">
        <f t="shared" si="1182"/>
        <v>0</v>
      </c>
      <c r="JJV54" s="115">
        <f t="shared" si="1182"/>
        <v>0</v>
      </c>
      <c r="JJW54" s="115">
        <f t="shared" si="1182"/>
        <v>0</v>
      </c>
      <c r="JJX54" s="115">
        <f t="shared" si="1182"/>
        <v>0</v>
      </c>
      <c r="JJY54" s="115">
        <f t="shared" si="1182"/>
        <v>0</v>
      </c>
      <c r="JJZ54" s="115">
        <f t="shared" si="1182"/>
        <v>0</v>
      </c>
      <c r="JKA54" s="115">
        <f t="shared" si="1182"/>
        <v>0</v>
      </c>
      <c r="JKB54" s="115">
        <f t="shared" si="1182"/>
        <v>0</v>
      </c>
      <c r="JKC54" s="115">
        <f t="shared" si="1182"/>
        <v>0</v>
      </c>
      <c r="JKD54" s="95">
        <f t="shared" ref="JKD54:JKD55" si="1183">SUM(JJR54:JKC54)</f>
        <v>0</v>
      </c>
      <c r="JKE54" s="106" t="s">
        <v>53</v>
      </c>
      <c r="JKF54" s="105">
        <v>9491.7000000000007</v>
      </c>
      <c r="JKG54" s="90">
        <f t="shared" ref="JKG54:JKG55" si="1184">SUM(JKF54/12)</f>
        <v>790.97500000000002</v>
      </c>
      <c r="JKH54" s="115">
        <v>0</v>
      </c>
      <c r="JKI54" s="115">
        <f t="shared" ref="JKI54:JKS55" si="1185">JKH54</f>
        <v>0</v>
      </c>
      <c r="JKJ54" s="115">
        <f t="shared" si="1185"/>
        <v>0</v>
      </c>
      <c r="JKK54" s="115">
        <f t="shared" si="1185"/>
        <v>0</v>
      </c>
      <c r="JKL54" s="115">
        <f t="shared" si="1185"/>
        <v>0</v>
      </c>
      <c r="JKM54" s="115">
        <f t="shared" si="1185"/>
        <v>0</v>
      </c>
      <c r="JKN54" s="115">
        <f t="shared" si="1185"/>
        <v>0</v>
      </c>
      <c r="JKO54" s="115">
        <f t="shared" si="1185"/>
        <v>0</v>
      </c>
      <c r="JKP54" s="115">
        <f t="shared" si="1185"/>
        <v>0</v>
      </c>
      <c r="JKQ54" s="115">
        <f t="shared" si="1185"/>
        <v>0</v>
      </c>
      <c r="JKR54" s="115">
        <f t="shared" si="1185"/>
        <v>0</v>
      </c>
      <c r="JKS54" s="115">
        <f t="shared" si="1185"/>
        <v>0</v>
      </c>
      <c r="JKT54" s="95">
        <f t="shared" ref="JKT54:JKT55" si="1186">SUM(JKH54:JKS54)</f>
        <v>0</v>
      </c>
      <c r="JKU54" s="106" t="s">
        <v>53</v>
      </c>
      <c r="JKV54" s="105">
        <v>9491.7000000000007</v>
      </c>
      <c r="JKW54" s="90">
        <f t="shared" ref="JKW54:JKW55" si="1187">SUM(JKV54/12)</f>
        <v>790.97500000000002</v>
      </c>
      <c r="JKX54" s="115">
        <v>0</v>
      </c>
      <c r="JKY54" s="115">
        <f t="shared" ref="JKY54:JLI55" si="1188">JKX54</f>
        <v>0</v>
      </c>
      <c r="JKZ54" s="115">
        <f t="shared" si="1188"/>
        <v>0</v>
      </c>
      <c r="JLA54" s="115">
        <f t="shared" si="1188"/>
        <v>0</v>
      </c>
      <c r="JLB54" s="115">
        <f t="shared" si="1188"/>
        <v>0</v>
      </c>
      <c r="JLC54" s="115">
        <f t="shared" si="1188"/>
        <v>0</v>
      </c>
      <c r="JLD54" s="115">
        <f t="shared" si="1188"/>
        <v>0</v>
      </c>
      <c r="JLE54" s="115">
        <f t="shared" si="1188"/>
        <v>0</v>
      </c>
      <c r="JLF54" s="115">
        <f t="shared" si="1188"/>
        <v>0</v>
      </c>
      <c r="JLG54" s="115">
        <f t="shared" si="1188"/>
        <v>0</v>
      </c>
      <c r="JLH54" s="115">
        <f t="shared" si="1188"/>
        <v>0</v>
      </c>
      <c r="JLI54" s="115">
        <f t="shared" si="1188"/>
        <v>0</v>
      </c>
      <c r="JLJ54" s="95">
        <f t="shared" ref="JLJ54:JLJ55" si="1189">SUM(JKX54:JLI54)</f>
        <v>0</v>
      </c>
      <c r="JLK54" s="106" t="s">
        <v>53</v>
      </c>
      <c r="JLL54" s="105">
        <v>9491.7000000000007</v>
      </c>
      <c r="JLM54" s="90">
        <f t="shared" ref="JLM54:JLM55" si="1190">SUM(JLL54/12)</f>
        <v>790.97500000000002</v>
      </c>
      <c r="JLN54" s="115">
        <v>0</v>
      </c>
      <c r="JLO54" s="115">
        <f t="shared" ref="JLO54:JLY55" si="1191">JLN54</f>
        <v>0</v>
      </c>
      <c r="JLP54" s="115">
        <f t="shared" si="1191"/>
        <v>0</v>
      </c>
      <c r="JLQ54" s="115">
        <f t="shared" si="1191"/>
        <v>0</v>
      </c>
      <c r="JLR54" s="115">
        <f t="shared" si="1191"/>
        <v>0</v>
      </c>
      <c r="JLS54" s="115">
        <f t="shared" si="1191"/>
        <v>0</v>
      </c>
      <c r="JLT54" s="115">
        <f t="shared" si="1191"/>
        <v>0</v>
      </c>
      <c r="JLU54" s="115">
        <f t="shared" si="1191"/>
        <v>0</v>
      </c>
      <c r="JLV54" s="115">
        <f t="shared" si="1191"/>
        <v>0</v>
      </c>
      <c r="JLW54" s="115">
        <f t="shared" si="1191"/>
        <v>0</v>
      </c>
      <c r="JLX54" s="115">
        <f t="shared" si="1191"/>
        <v>0</v>
      </c>
      <c r="JLY54" s="115">
        <f t="shared" si="1191"/>
        <v>0</v>
      </c>
      <c r="JLZ54" s="95">
        <f t="shared" ref="JLZ54:JLZ55" si="1192">SUM(JLN54:JLY54)</f>
        <v>0</v>
      </c>
      <c r="JMA54" s="106" t="s">
        <v>53</v>
      </c>
      <c r="JMB54" s="105">
        <v>9491.7000000000007</v>
      </c>
      <c r="JMC54" s="90">
        <f t="shared" ref="JMC54:JMC55" si="1193">SUM(JMB54/12)</f>
        <v>790.97500000000002</v>
      </c>
      <c r="JMD54" s="115">
        <v>0</v>
      </c>
      <c r="JME54" s="115">
        <f t="shared" ref="JME54:JMO55" si="1194">JMD54</f>
        <v>0</v>
      </c>
      <c r="JMF54" s="115">
        <f t="shared" si="1194"/>
        <v>0</v>
      </c>
      <c r="JMG54" s="115">
        <f t="shared" si="1194"/>
        <v>0</v>
      </c>
      <c r="JMH54" s="115">
        <f t="shared" si="1194"/>
        <v>0</v>
      </c>
      <c r="JMI54" s="115">
        <f t="shared" si="1194"/>
        <v>0</v>
      </c>
      <c r="JMJ54" s="115">
        <f t="shared" si="1194"/>
        <v>0</v>
      </c>
      <c r="JMK54" s="115">
        <f t="shared" si="1194"/>
        <v>0</v>
      </c>
      <c r="JML54" s="115">
        <f t="shared" si="1194"/>
        <v>0</v>
      </c>
      <c r="JMM54" s="115">
        <f t="shared" si="1194"/>
        <v>0</v>
      </c>
      <c r="JMN54" s="115">
        <f t="shared" si="1194"/>
        <v>0</v>
      </c>
      <c r="JMO54" s="115">
        <f t="shared" si="1194"/>
        <v>0</v>
      </c>
      <c r="JMP54" s="95">
        <f t="shared" ref="JMP54:JMP55" si="1195">SUM(JMD54:JMO54)</f>
        <v>0</v>
      </c>
      <c r="JMQ54" s="106" t="s">
        <v>53</v>
      </c>
      <c r="JMR54" s="105">
        <v>9491.7000000000007</v>
      </c>
      <c r="JMS54" s="90">
        <f t="shared" ref="JMS54:JMS55" si="1196">SUM(JMR54/12)</f>
        <v>790.97500000000002</v>
      </c>
      <c r="JMT54" s="115">
        <v>0</v>
      </c>
      <c r="JMU54" s="115">
        <f t="shared" ref="JMU54:JNE55" si="1197">JMT54</f>
        <v>0</v>
      </c>
      <c r="JMV54" s="115">
        <f t="shared" si="1197"/>
        <v>0</v>
      </c>
      <c r="JMW54" s="115">
        <f t="shared" si="1197"/>
        <v>0</v>
      </c>
      <c r="JMX54" s="115">
        <f t="shared" si="1197"/>
        <v>0</v>
      </c>
      <c r="JMY54" s="115">
        <f t="shared" si="1197"/>
        <v>0</v>
      </c>
      <c r="JMZ54" s="115">
        <f t="shared" si="1197"/>
        <v>0</v>
      </c>
      <c r="JNA54" s="115">
        <f t="shared" si="1197"/>
        <v>0</v>
      </c>
      <c r="JNB54" s="115">
        <f t="shared" si="1197"/>
        <v>0</v>
      </c>
      <c r="JNC54" s="115">
        <f t="shared" si="1197"/>
        <v>0</v>
      </c>
      <c r="JND54" s="115">
        <f t="shared" si="1197"/>
        <v>0</v>
      </c>
      <c r="JNE54" s="115">
        <f t="shared" si="1197"/>
        <v>0</v>
      </c>
      <c r="JNF54" s="95">
        <f t="shared" ref="JNF54:JNF55" si="1198">SUM(JMT54:JNE54)</f>
        <v>0</v>
      </c>
      <c r="JNG54" s="106" t="s">
        <v>53</v>
      </c>
      <c r="JNH54" s="105">
        <v>9491.7000000000007</v>
      </c>
      <c r="JNI54" s="90">
        <f t="shared" ref="JNI54:JNI55" si="1199">SUM(JNH54/12)</f>
        <v>790.97500000000002</v>
      </c>
      <c r="JNJ54" s="115">
        <v>0</v>
      </c>
      <c r="JNK54" s="115">
        <f t="shared" ref="JNK54:JNU55" si="1200">JNJ54</f>
        <v>0</v>
      </c>
      <c r="JNL54" s="115">
        <f t="shared" si="1200"/>
        <v>0</v>
      </c>
      <c r="JNM54" s="115">
        <f t="shared" si="1200"/>
        <v>0</v>
      </c>
      <c r="JNN54" s="115">
        <f t="shared" si="1200"/>
        <v>0</v>
      </c>
      <c r="JNO54" s="115">
        <f t="shared" si="1200"/>
        <v>0</v>
      </c>
      <c r="JNP54" s="115">
        <f t="shared" si="1200"/>
        <v>0</v>
      </c>
      <c r="JNQ54" s="115">
        <f t="shared" si="1200"/>
        <v>0</v>
      </c>
      <c r="JNR54" s="115">
        <f t="shared" si="1200"/>
        <v>0</v>
      </c>
      <c r="JNS54" s="115">
        <f t="shared" si="1200"/>
        <v>0</v>
      </c>
      <c r="JNT54" s="115">
        <f t="shared" si="1200"/>
        <v>0</v>
      </c>
      <c r="JNU54" s="115">
        <f t="shared" si="1200"/>
        <v>0</v>
      </c>
      <c r="JNV54" s="95">
        <f t="shared" ref="JNV54:JNV55" si="1201">SUM(JNJ54:JNU54)</f>
        <v>0</v>
      </c>
      <c r="JNW54" s="106" t="s">
        <v>53</v>
      </c>
      <c r="JNX54" s="105">
        <v>9491.7000000000007</v>
      </c>
      <c r="JNY54" s="90">
        <f t="shared" ref="JNY54:JNY55" si="1202">SUM(JNX54/12)</f>
        <v>790.97500000000002</v>
      </c>
      <c r="JNZ54" s="115">
        <v>0</v>
      </c>
      <c r="JOA54" s="115">
        <f t="shared" ref="JOA54:JOK55" si="1203">JNZ54</f>
        <v>0</v>
      </c>
      <c r="JOB54" s="115">
        <f t="shared" si="1203"/>
        <v>0</v>
      </c>
      <c r="JOC54" s="115">
        <f t="shared" si="1203"/>
        <v>0</v>
      </c>
      <c r="JOD54" s="115">
        <f t="shared" si="1203"/>
        <v>0</v>
      </c>
      <c r="JOE54" s="115">
        <f t="shared" si="1203"/>
        <v>0</v>
      </c>
      <c r="JOF54" s="115">
        <f t="shared" si="1203"/>
        <v>0</v>
      </c>
      <c r="JOG54" s="115">
        <f t="shared" si="1203"/>
        <v>0</v>
      </c>
      <c r="JOH54" s="115">
        <f t="shared" si="1203"/>
        <v>0</v>
      </c>
      <c r="JOI54" s="115">
        <f t="shared" si="1203"/>
        <v>0</v>
      </c>
      <c r="JOJ54" s="115">
        <f t="shared" si="1203"/>
        <v>0</v>
      </c>
      <c r="JOK54" s="115">
        <f t="shared" si="1203"/>
        <v>0</v>
      </c>
      <c r="JOL54" s="95">
        <f t="shared" ref="JOL54:JOL55" si="1204">SUM(JNZ54:JOK54)</f>
        <v>0</v>
      </c>
      <c r="JOM54" s="106" t="s">
        <v>53</v>
      </c>
      <c r="JON54" s="105">
        <v>9491.7000000000007</v>
      </c>
      <c r="JOO54" s="90">
        <f t="shared" ref="JOO54:JOO55" si="1205">SUM(JON54/12)</f>
        <v>790.97500000000002</v>
      </c>
      <c r="JOP54" s="115">
        <v>0</v>
      </c>
      <c r="JOQ54" s="115">
        <f t="shared" ref="JOQ54:JPA55" si="1206">JOP54</f>
        <v>0</v>
      </c>
      <c r="JOR54" s="115">
        <f t="shared" si="1206"/>
        <v>0</v>
      </c>
      <c r="JOS54" s="115">
        <f t="shared" si="1206"/>
        <v>0</v>
      </c>
      <c r="JOT54" s="115">
        <f t="shared" si="1206"/>
        <v>0</v>
      </c>
      <c r="JOU54" s="115">
        <f t="shared" si="1206"/>
        <v>0</v>
      </c>
      <c r="JOV54" s="115">
        <f t="shared" si="1206"/>
        <v>0</v>
      </c>
      <c r="JOW54" s="115">
        <f t="shared" si="1206"/>
        <v>0</v>
      </c>
      <c r="JOX54" s="115">
        <f t="shared" si="1206"/>
        <v>0</v>
      </c>
      <c r="JOY54" s="115">
        <f t="shared" si="1206"/>
        <v>0</v>
      </c>
      <c r="JOZ54" s="115">
        <f t="shared" si="1206"/>
        <v>0</v>
      </c>
      <c r="JPA54" s="115">
        <f t="shared" si="1206"/>
        <v>0</v>
      </c>
      <c r="JPB54" s="95">
        <f t="shared" ref="JPB54:JPB55" si="1207">SUM(JOP54:JPA54)</f>
        <v>0</v>
      </c>
      <c r="JPC54" s="106" t="s">
        <v>53</v>
      </c>
      <c r="JPD54" s="105">
        <v>9491.7000000000007</v>
      </c>
      <c r="JPE54" s="90">
        <f t="shared" ref="JPE54:JPE55" si="1208">SUM(JPD54/12)</f>
        <v>790.97500000000002</v>
      </c>
      <c r="JPF54" s="115">
        <v>0</v>
      </c>
      <c r="JPG54" s="115">
        <f t="shared" ref="JPG54:JPQ55" si="1209">JPF54</f>
        <v>0</v>
      </c>
      <c r="JPH54" s="115">
        <f t="shared" si="1209"/>
        <v>0</v>
      </c>
      <c r="JPI54" s="115">
        <f t="shared" si="1209"/>
        <v>0</v>
      </c>
      <c r="JPJ54" s="115">
        <f t="shared" si="1209"/>
        <v>0</v>
      </c>
      <c r="JPK54" s="115">
        <f t="shared" si="1209"/>
        <v>0</v>
      </c>
      <c r="JPL54" s="115">
        <f t="shared" si="1209"/>
        <v>0</v>
      </c>
      <c r="JPM54" s="115">
        <f t="shared" si="1209"/>
        <v>0</v>
      </c>
      <c r="JPN54" s="115">
        <f t="shared" si="1209"/>
        <v>0</v>
      </c>
      <c r="JPO54" s="115">
        <f t="shared" si="1209"/>
        <v>0</v>
      </c>
      <c r="JPP54" s="115">
        <f t="shared" si="1209"/>
        <v>0</v>
      </c>
      <c r="JPQ54" s="115">
        <f t="shared" si="1209"/>
        <v>0</v>
      </c>
      <c r="JPR54" s="95">
        <f t="shared" ref="JPR54:JPR55" si="1210">SUM(JPF54:JPQ54)</f>
        <v>0</v>
      </c>
      <c r="JPS54" s="106" t="s">
        <v>53</v>
      </c>
      <c r="JPT54" s="105">
        <v>9491.7000000000007</v>
      </c>
      <c r="JPU54" s="90">
        <f t="shared" ref="JPU54:JPU55" si="1211">SUM(JPT54/12)</f>
        <v>790.97500000000002</v>
      </c>
      <c r="JPV54" s="115">
        <v>0</v>
      </c>
      <c r="JPW54" s="115">
        <f t="shared" ref="JPW54:JQG55" si="1212">JPV54</f>
        <v>0</v>
      </c>
      <c r="JPX54" s="115">
        <f t="shared" si="1212"/>
        <v>0</v>
      </c>
      <c r="JPY54" s="115">
        <f t="shared" si="1212"/>
        <v>0</v>
      </c>
      <c r="JPZ54" s="115">
        <f t="shared" si="1212"/>
        <v>0</v>
      </c>
      <c r="JQA54" s="115">
        <f t="shared" si="1212"/>
        <v>0</v>
      </c>
      <c r="JQB54" s="115">
        <f t="shared" si="1212"/>
        <v>0</v>
      </c>
      <c r="JQC54" s="115">
        <f t="shared" si="1212"/>
        <v>0</v>
      </c>
      <c r="JQD54" s="115">
        <f t="shared" si="1212"/>
        <v>0</v>
      </c>
      <c r="JQE54" s="115">
        <f t="shared" si="1212"/>
        <v>0</v>
      </c>
      <c r="JQF54" s="115">
        <f t="shared" si="1212"/>
        <v>0</v>
      </c>
      <c r="JQG54" s="115">
        <f t="shared" si="1212"/>
        <v>0</v>
      </c>
      <c r="JQH54" s="95">
        <f t="shared" ref="JQH54:JQH55" si="1213">SUM(JPV54:JQG54)</f>
        <v>0</v>
      </c>
      <c r="JQI54" s="106" t="s">
        <v>53</v>
      </c>
      <c r="JQJ54" s="105">
        <v>9491.7000000000007</v>
      </c>
      <c r="JQK54" s="90">
        <f t="shared" ref="JQK54:JQK55" si="1214">SUM(JQJ54/12)</f>
        <v>790.97500000000002</v>
      </c>
      <c r="JQL54" s="115">
        <v>0</v>
      </c>
      <c r="JQM54" s="115">
        <f t="shared" ref="JQM54:JQW55" si="1215">JQL54</f>
        <v>0</v>
      </c>
      <c r="JQN54" s="115">
        <f t="shared" si="1215"/>
        <v>0</v>
      </c>
      <c r="JQO54" s="115">
        <f t="shared" si="1215"/>
        <v>0</v>
      </c>
      <c r="JQP54" s="115">
        <f t="shared" si="1215"/>
        <v>0</v>
      </c>
      <c r="JQQ54" s="115">
        <f t="shared" si="1215"/>
        <v>0</v>
      </c>
      <c r="JQR54" s="115">
        <f t="shared" si="1215"/>
        <v>0</v>
      </c>
      <c r="JQS54" s="115">
        <f t="shared" si="1215"/>
        <v>0</v>
      </c>
      <c r="JQT54" s="115">
        <f t="shared" si="1215"/>
        <v>0</v>
      </c>
      <c r="JQU54" s="115">
        <f t="shared" si="1215"/>
        <v>0</v>
      </c>
      <c r="JQV54" s="115">
        <f t="shared" si="1215"/>
        <v>0</v>
      </c>
      <c r="JQW54" s="115">
        <f t="shared" si="1215"/>
        <v>0</v>
      </c>
      <c r="JQX54" s="95">
        <f t="shared" ref="JQX54:JQX55" si="1216">SUM(JQL54:JQW54)</f>
        <v>0</v>
      </c>
      <c r="JQY54" s="106" t="s">
        <v>53</v>
      </c>
      <c r="JQZ54" s="105">
        <v>9491.7000000000007</v>
      </c>
      <c r="JRA54" s="90">
        <f t="shared" ref="JRA54:JRA55" si="1217">SUM(JQZ54/12)</f>
        <v>790.97500000000002</v>
      </c>
      <c r="JRB54" s="115">
        <v>0</v>
      </c>
      <c r="JRC54" s="115">
        <f t="shared" ref="JRC54:JRM55" si="1218">JRB54</f>
        <v>0</v>
      </c>
      <c r="JRD54" s="115">
        <f t="shared" si="1218"/>
        <v>0</v>
      </c>
      <c r="JRE54" s="115">
        <f t="shared" si="1218"/>
        <v>0</v>
      </c>
      <c r="JRF54" s="115">
        <f t="shared" si="1218"/>
        <v>0</v>
      </c>
      <c r="JRG54" s="115">
        <f t="shared" si="1218"/>
        <v>0</v>
      </c>
      <c r="JRH54" s="115">
        <f t="shared" si="1218"/>
        <v>0</v>
      </c>
      <c r="JRI54" s="115">
        <f t="shared" si="1218"/>
        <v>0</v>
      </c>
      <c r="JRJ54" s="115">
        <f t="shared" si="1218"/>
        <v>0</v>
      </c>
      <c r="JRK54" s="115">
        <f t="shared" si="1218"/>
        <v>0</v>
      </c>
      <c r="JRL54" s="115">
        <f t="shared" si="1218"/>
        <v>0</v>
      </c>
      <c r="JRM54" s="115">
        <f t="shared" si="1218"/>
        <v>0</v>
      </c>
      <c r="JRN54" s="95">
        <f t="shared" ref="JRN54:JRN55" si="1219">SUM(JRB54:JRM54)</f>
        <v>0</v>
      </c>
      <c r="JRO54" s="106" t="s">
        <v>53</v>
      </c>
      <c r="JRP54" s="105">
        <v>9491.7000000000007</v>
      </c>
      <c r="JRQ54" s="90">
        <f t="shared" ref="JRQ54:JRQ55" si="1220">SUM(JRP54/12)</f>
        <v>790.97500000000002</v>
      </c>
      <c r="JRR54" s="115">
        <v>0</v>
      </c>
      <c r="JRS54" s="115">
        <f t="shared" ref="JRS54:JSC55" si="1221">JRR54</f>
        <v>0</v>
      </c>
      <c r="JRT54" s="115">
        <f t="shared" si="1221"/>
        <v>0</v>
      </c>
      <c r="JRU54" s="115">
        <f t="shared" si="1221"/>
        <v>0</v>
      </c>
      <c r="JRV54" s="115">
        <f t="shared" si="1221"/>
        <v>0</v>
      </c>
      <c r="JRW54" s="115">
        <f t="shared" si="1221"/>
        <v>0</v>
      </c>
      <c r="JRX54" s="115">
        <f t="shared" si="1221"/>
        <v>0</v>
      </c>
      <c r="JRY54" s="115">
        <f t="shared" si="1221"/>
        <v>0</v>
      </c>
      <c r="JRZ54" s="115">
        <f t="shared" si="1221"/>
        <v>0</v>
      </c>
      <c r="JSA54" s="115">
        <f t="shared" si="1221"/>
        <v>0</v>
      </c>
      <c r="JSB54" s="115">
        <f t="shared" si="1221"/>
        <v>0</v>
      </c>
      <c r="JSC54" s="115">
        <f t="shared" si="1221"/>
        <v>0</v>
      </c>
      <c r="JSD54" s="95">
        <f t="shared" ref="JSD54:JSD55" si="1222">SUM(JRR54:JSC54)</f>
        <v>0</v>
      </c>
      <c r="JSE54" s="106" t="s">
        <v>53</v>
      </c>
      <c r="JSF54" s="105">
        <v>9491.7000000000007</v>
      </c>
      <c r="JSG54" s="90">
        <f t="shared" ref="JSG54:JSG55" si="1223">SUM(JSF54/12)</f>
        <v>790.97500000000002</v>
      </c>
      <c r="JSH54" s="115">
        <v>0</v>
      </c>
      <c r="JSI54" s="115">
        <f t="shared" ref="JSI54:JSS55" si="1224">JSH54</f>
        <v>0</v>
      </c>
      <c r="JSJ54" s="115">
        <f t="shared" si="1224"/>
        <v>0</v>
      </c>
      <c r="JSK54" s="115">
        <f t="shared" si="1224"/>
        <v>0</v>
      </c>
      <c r="JSL54" s="115">
        <f t="shared" si="1224"/>
        <v>0</v>
      </c>
      <c r="JSM54" s="115">
        <f t="shared" si="1224"/>
        <v>0</v>
      </c>
      <c r="JSN54" s="115">
        <f t="shared" si="1224"/>
        <v>0</v>
      </c>
      <c r="JSO54" s="115">
        <f t="shared" si="1224"/>
        <v>0</v>
      </c>
      <c r="JSP54" s="115">
        <f t="shared" si="1224"/>
        <v>0</v>
      </c>
      <c r="JSQ54" s="115">
        <f t="shared" si="1224"/>
        <v>0</v>
      </c>
      <c r="JSR54" s="115">
        <f t="shared" si="1224"/>
        <v>0</v>
      </c>
      <c r="JSS54" s="115">
        <f t="shared" si="1224"/>
        <v>0</v>
      </c>
      <c r="JST54" s="95">
        <f t="shared" ref="JST54:JST55" si="1225">SUM(JSH54:JSS54)</f>
        <v>0</v>
      </c>
      <c r="JSU54" s="106" t="s">
        <v>53</v>
      </c>
      <c r="JSV54" s="105">
        <v>9491.7000000000007</v>
      </c>
      <c r="JSW54" s="90">
        <f t="shared" ref="JSW54:JSW55" si="1226">SUM(JSV54/12)</f>
        <v>790.97500000000002</v>
      </c>
      <c r="JSX54" s="115">
        <v>0</v>
      </c>
      <c r="JSY54" s="115">
        <f t="shared" ref="JSY54:JTI55" si="1227">JSX54</f>
        <v>0</v>
      </c>
      <c r="JSZ54" s="115">
        <f t="shared" si="1227"/>
        <v>0</v>
      </c>
      <c r="JTA54" s="115">
        <f t="shared" si="1227"/>
        <v>0</v>
      </c>
      <c r="JTB54" s="115">
        <f t="shared" si="1227"/>
        <v>0</v>
      </c>
      <c r="JTC54" s="115">
        <f t="shared" si="1227"/>
        <v>0</v>
      </c>
      <c r="JTD54" s="115">
        <f t="shared" si="1227"/>
        <v>0</v>
      </c>
      <c r="JTE54" s="115">
        <f t="shared" si="1227"/>
        <v>0</v>
      </c>
      <c r="JTF54" s="115">
        <f t="shared" si="1227"/>
        <v>0</v>
      </c>
      <c r="JTG54" s="115">
        <f t="shared" si="1227"/>
        <v>0</v>
      </c>
      <c r="JTH54" s="115">
        <f t="shared" si="1227"/>
        <v>0</v>
      </c>
      <c r="JTI54" s="115">
        <f t="shared" si="1227"/>
        <v>0</v>
      </c>
      <c r="JTJ54" s="95">
        <f t="shared" ref="JTJ54:JTJ55" si="1228">SUM(JSX54:JTI54)</f>
        <v>0</v>
      </c>
      <c r="JTK54" s="106" t="s">
        <v>53</v>
      </c>
      <c r="JTL54" s="105">
        <v>9491.7000000000007</v>
      </c>
      <c r="JTM54" s="90">
        <f t="shared" ref="JTM54:JTM55" si="1229">SUM(JTL54/12)</f>
        <v>790.97500000000002</v>
      </c>
      <c r="JTN54" s="115">
        <v>0</v>
      </c>
      <c r="JTO54" s="115">
        <f t="shared" ref="JTO54:JTY55" si="1230">JTN54</f>
        <v>0</v>
      </c>
      <c r="JTP54" s="115">
        <f t="shared" si="1230"/>
        <v>0</v>
      </c>
      <c r="JTQ54" s="115">
        <f t="shared" si="1230"/>
        <v>0</v>
      </c>
      <c r="JTR54" s="115">
        <f t="shared" si="1230"/>
        <v>0</v>
      </c>
      <c r="JTS54" s="115">
        <f t="shared" si="1230"/>
        <v>0</v>
      </c>
      <c r="JTT54" s="115">
        <f t="shared" si="1230"/>
        <v>0</v>
      </c>
      <c r="JTU54" s="115">
        <f t="shared" si="1230"/>
        <v>0</v>
      </c>
      <c r="JTV54" s="115">
        <f t="shared" si="1230"/>
        <v>0</v>
      </c>
      <c r="JTW54" s="115">
        <f t="shared" si="1230"/>
        <v>0</v>
      </c>
      <c r="JTX54" s="115">
        <f t="shared" si="1230"/>
        <v>0</v>
      </c>
      <c r="JTY54" s="115">
        <f t="shared" si="1230"/>
        <v>0</v>
      </c>
      <c r="JTZ54" s="95">
        <f t="shared" ref="JTZ54:JTZ55" si="1231">SUM(JTN54:JTY54)</f>
        <v>0</v>
      </c>
      <c r="JUA54" s="106" t="s">
        <v>53</v>
      </c>
      <c r="JUB54" s="105">
        <v>9491.7000000000007</v>
      </c>
      <c r="JUC54" s="90">
        <f t="shared" ref="JUC54:JUC55" si="1232">SUM(JUB54/12)</f>
        <v>790.97500000000002</v>
      </c>
      <c r="JUD54" s="115">
        <v>0</v>
      </c>
      <c r="JUE54" s="115">
        <f t="shared" ref="JUE54:JUO55" si="1233">JUD54</f>
        <v>0</v>
      </c>
      <c r="JUF54" s="115">
        <f t="shared" si="1233"/>
        <v>0</v>
      </c>
      <c r="JUG54" s="115">
        <f t="shared" si="1233"/>
        <v>0</v>
      </c>
      <c r="JUH54" s="115">
        <f t="shared" si="1233"/>
        <v>0</v>
      </c>
      <c r="JUI54" s="115">
        <f t="shared" si="1233"/>
        <v>0</v>
      </c>
      <c r="JUJ54" s="115">
        <f t="shared" si="1233"/>
        <v>0</v>
      </c>
      <c r="JUK54" s="115">
        <f t="shared" si="1233"/>
        <v>0</v>
      </c>
      <c r="JUL54" s="115">
        <f t="shared" si="1233"/>
        <v>0</v>
      </c>
      <c r="JUM54" s="115">
        <f t="shared" si="1233"/>
        <v>0</v>
      </c>
      <c r="JUN54" s="115">
        <f t="shared" si="1233"/>
        <v>0</v>
      </c>
      <c r="JUO54" s="115">
        <f t="shared" si="1233"/>
        <v>0</v>
      </c>
      <c r="JUP54" s="95">
        <f t="shared" ref="JUP54:JUP55" si="1234">SUM(JUD54:JUO54)</f>
        <v>0</v>
      </c>
      <c r="JUQ54" s="106" t="s">
        <v>53</v>
      </c>
      <c r="JUR54" s="105">
        <v>9491.7000000000007</v>
      </c>
      <c r="JUS54" s="90">
        <f t="shared" ref="JUS54:JUS55" si="1235">SUM(JUR54/12)</f>
        <v>790.97500000000002</v>
      </c>
      <c r="JUT54" s="115">
        <v>0</v>
      </c>
      <c r="JUU54" s="115">
        <f t="shared" ref="JUU54:JVE55" si="1236">JUT54</f>
        <v>0</v>
      </c>
      <c r="JUV54" s="115">
        <f t="shared" si="1236"/>
        <v>0</v>
      </c>
      <c r="JUW54" s="115">
        <f t="shared" si="1236"/>
        <v>0</v>
      </c>
      <c r="JUX54" s="115">
        <f t="shared" si="1236"/>
        <v>0</v>
      </c>
      <c r="JUY54" s="115">
        <f t="shared" si="1236"/>
        <v>0</v>
      </c>
      <c r="JUZ54" s="115">
        <f t="shared" si="1236"/>
        <v>0</v>
      </c>
      <c r="JVA54" s="115">
        <f t="shared" si="1236"/>
        <v>0</v>
      </c>
      <c r="JVB54" s="115">
        <f t="shared" si="1236"/>
        <v>0</v>
      </c>
      <c r="JVC54" s="115">
        <f t="shared" si="1236"/>
        <v>0</v>
      </c>
      <c r="JVD54" s="115">
        <f t="shared" si="1236"/>
        <v>0</v>
      </c>
      <c r="JVE54" s="115">
        <f t="shared" si="1236"/>
        <v>0</v>
      </c>
      <c r="JVF54" s="95">
        <f t="shared" ref="JVF54:JVF55" si="1237">SUM(JUT54:JVE54)</f>
        <v>0</v>
      </c>
      <c r="JVG54" s="106" t="s">
        <v>53</v>
      </c>
      <c r="JVH54" s="105">
        <v>9491.7000000000007</v>
      </c>
      <c r="JVI54" s="90">
        <f t="shared" ref="JVI54:JVI55" si="1238">SUM(JVH54/12)</f>
        <v>790.97500000000002</v>
      </c>
      <c r="JVJ54" s="115">
        <v>0</v>
      </c>
      <c r="JVK54" s="115">
        <f t="shared" ref="JVK54:JVU55" si="1239">JVJ54</f>
        <v>0</v>
      </c>
      <c r="JVL54" s="115">
        <f t="shared" si="1239"/>
        <v>0</v>
      </c>
      <c r="JVM54" s="115">
        <f t="shared" si="1239"/>
        <v>0</v>
      </c>
      <c r="JVN54" s="115">
        <f t="shared" si="1239"/>
        <v>0</v>
      </c>
      <c r="JVO54" s="115">
        <f t="shared" si="1239"/>
        <v>0</v>
      </c>
      <c r="JVP54" s="115">
        <f t="shared" si="1239"/>
        <v>0</v>
      </c>
      <c r="JVQ54" s="115">
        <f t="shared" si="1239"/>
        <v>0</v>
      </c>
      <c r="JVR54" s="115">
        <f t="shared" si="1239"/>
        <v>0</v>
      </c>
      <c r="JVS54" s="115">
        <f t="shared" si="1239"/>
        <v>0</v>
      </c>
      <c r="JVT54" s="115">
        <f t="shared" si="1239"/>
        <v>0</v>
      </c>
      <c r="JVU54" s="115">
        <f t="shared" si="1239"/>
        <v>0</v>
      </c>
      <c r="JVV54" s="95">
        <f t="shared" ref="JVV54:JVV55" si="1240">SUM(JVJ54:JVU54)</f>
        <v>0</v>
      </c>
      <c r="JVW54" s="106" t="s">
        <v>53</v>
      </c>
      <c r="JVX54" s="105">
        <v>9491.7000000000007</v>
      </c>
      <c r="JVY54" s="90">
        <f t="shared" ref="JVY54:JVY55" si="1241">SUM(JVX54/12)</f>
        <v>790.97500000000002</v>
      </c>
      <c r="JVZ54" s="115">
        <v>0</v>
      </c>
      <c r="JWA54" s="115">
        <f t="shared" ref="JWA54:JWK55" si="1242">JVZ54</f>
        <v>0</v>
      </c>
      <c r="JWB54" s="115">
        <f t="shared" si="1242"/>
        <v>0</v>
      </c>
      <c r="JWC54" s="115">
        <f t="shared" si="1242"/>
        <v>0</v>
      </c>
      <c r="JWD54" s="115">
        <f t="shared" si="1242"/>
        <v>0</v>
      </c>
      <c r="JWE54" s="115">
        <f t="shared" si="1242"/>
        <v>0</v>
      </c>
      <c r="JWF54" s="115">
        <f t="shared" si="1242"/>
        <v>0</v>
      </c>
      <c r="JWG54" s="115">
        <f t="shared" si="1242"/>
        <v>0</v>
      </c>
      <c r="JWH54" s="115">
        <f t="shared" si="1242"/>
        <v>0</v>
      </c>
      <c r="JWI54" s="115">
        <f t="shared" si="1242"/>
        <v>0</v>
      </c>
      <c r="JWJ54" s="115">
        <f t="shared" si="1242"/>
        <v>0</v>
      </c>
      <c r="JWK54" s="115">
        <f t="shared" si="1242"/>
        <v>0</v>
      </c>
      <c r="JWL54" s="95">
        <f t="shared" ref="JWL54:JWL55" si="1243">SUM(JVZ54:JWK54)</f>
        <v>0</v>
      </c>
      <c r="JWM54" s="106" t="s">
        <v>53</v>
      </c>
      <c r="JWN54" s="105">
        <v>9491.7000000000007</v>
      </c>
      <c r="JWO54" s="90">
        <f t="shared" ref="JWO54:JWO55" si="1244">SUM(JWN54/12)</f>
        <v>790.97500000000002</v>
      </c>
      <c r="JWP54" s="115">
        <v>0</v>
      </c>
      <c r="JWQ54" s="115">
        <f t="shared" ref="JWQ54:JXA55" si="1245">JWP54</f>
        <v>0</v>
      </c>
      <c r="JWR54" s="115">
        <f t="shared" si="1245"/>
        <v>0</v>
      </c>
      <c r="JWS54" s="115">
        <f t="shared" si="1245"/>
        <v>0</v>
      </c>
      <c r="JWT54" s="115">
        <f t="shared" si="1245"/>
        <v>0</v>
      </c>
      <c r="JWU54" s="115">
        <f t="shared" si="1245"/>
        <v>0</v>
      </c>
      <c r="JWV54" s="115">
        <f t="shared" si="1245"/>
        <v>0</v>
      </c>
      <c r="JWW54" s="115">
        <f t="shared" si="1245"/>
        <v>0</v>
      </c>
      <c r="JWX54" s="115">
        <f t="shared" si="1245"/>
        <v>0</v>
      </c>
      <c r="JWY54" s="115">
        <f t="shared" si="1245"/>
        <v>0</v>
      </c>
      <c r="JWZ54" s="115">
        <f t="shared" si="1245"/>
        <v>0</v>
      </c>
      <c r="JXA54" s="115">
        <f t="shared" si="1245"/>
        <v>0</v>
      </c>
      <c r="JXB54" s="95">
        <f t="shared" ref="JXB54:JXB55" si="1246">SUM(JWP54:JXA54)</f>
        <v>0</v>
      </c>
      <c r="JXC54" s="106" t="s">
        <v>53</v>
      </c>
      <c r="JXD54" s="105">
        <v>9491.7000000000007</v>
      </c>
      <c r="JXE54" s="90">
        <f t="shared" ref="JXE54:JXE55" si="1247">SUM(JXD54/12)</f>
        <v>790.97500000000002</v>
      </c>
      <c r="JXF54" s="115">
        <v>0</v>
      </c>
      <c r="JXG54" s="115">
        <f t="shared" ref="JXG54:JXQ55" si="1248">JXF54</f>
        <v>0</v>
      </c>
      <c r="JXH54" s="115">
        <f t="shared" si="1248"/>
        <v>0</v>
      </c>
      <c r="JXI54" s="115">
        <f t="shared" si="1248"/>
        <v>0</v>
      </c>
      <c r="JXJ54" s="115">
        <f t="shared" si="1248"/>
        <v>0</v>
      </c>
      <c r="JXK54" s="115">
        <f t="shared" si="1248"/>
        <v>0</v>
      </c>
      <c r="JXL54" s="115">
        <f t="shared" si="1248"/>
        <v>0</v>
      </c>
      <c r="JXM54" s="115">
        <f t="shared" si="1248"/>
        <v>0</v>
      </c>
      <c r="JXN54" s="115">
        <f t="shared" si="1248"/>
        <v>0</v>
      </c>
      <c r="JXO54" s="115">
        <f t="shared" si="1248"/>
        <v>0</v>
      </c>
      <c r="JXP54" s="115">
        <f t="shared" si="1248"/>
        <v>0</v>
      </c>
      <c r="JXQ54" s="115">
        <f t="shared" si="1248"/>
        <v>0</v>
      </c>
      <c r="JXR54" s="95">
        <f t="shared" ref="JXR54:JXR55" si="1249">SUM(JXF54:JXQ54)</f>
        <v>0</v>
      </c>
      <c r="JXS54" s="106" t="s">
        <v>53</v>
      </c>
      <c r="JXT54" s="105">
        <v>9491.7000000000007</v>
      </c>
      <c r="JXU54" s="90">
        <f t="shared" ref="JXU54:JXU55" si="1250">SUM(JXT54/12)</f>
        <v>790.97500000000002</v>
      </c>
      <c r="JXV54" s="115">
        <v>0</v>
      </c>
      <c r="JXW54" s="115">
        <f t="shared" ref="JXW54:JYG55" si="1251">JXV54</f>
        <v>0</v>
      </c>
      <c r="JXX54" s="115">
        <f t="shared" si="1251"/>
        <v>0</v>
      </c>
      <c r="JXY54" s="115">
        <f t="shared" si="1251"/>
        <v>0</v>
      </c>
      <c r="JXZ54" s="115">
        <f t="shared" si="1251"/>
        <v>0</v>
      </c>
      <c r="JYA54" s="115">
        <f t="shared" si="1251"/>
        <v>0</v>
      </c>
      <c r="JYB54" s="115">
        <f t="shared" si="1251"/>
        <v>0</v>
      </c>
      <c r="JYC54" s="115">
        <f t="shared" si="1251"/>
        <v>0</v>
      </c>
      <c r="JYD54" s="115">
        <f t="shared" si="1251"/>
        <v>0</v>
      </c>
      <c r="JYE54" s="115">
        <f t="shared" si="1251"/>
        <v>0</v>
      </c>
      <c r="JYF54" s="115">
        <f t="shared" si="1251"/>
        <v>0</v>
      </c>
      <c r="JYG54" s="115">
        <f t="shared" si="1251"/>
        <v>0</v>
      </c>
      <c r="JYH54" s="95">
        <f t="shared" ref="JYH54:JYH55" si="1252">SUM(JXV54:JYG54)</f>
        <v>0</v>
      </c>
      <c r="JYI54" s="106" t="s">
        <v>53</v>
      </c>
      <c r="JYJ54" s="105">
        <v>9491.7000000000007</v>
      </c>
      <c r="JYK54" s="90">
        <f t="shared" ref="JYK54:JYK55" si="1253">SUM(JYJ54/12)</f>
        <v>790.97500000000002</v>
      </c>
      <c r="JYL54" s="115">
        <v>0</v>
      </c>
      <c r="JYM54" s="115">
        <f t="shared" ref="JYM54:JYW55" si="1254">JYL54</f>
        <v>0</v>
      </c>
      <c r="JYN54" s="115">
        <f t="shared" si="1254"/>
        <v>0</v>
      </c>
      <c r="JYO54" s="115">
        <f t="shared" si="1254"/>
        <v>0</v>
      </c>
      <c r="JYP54" s="115">
        <f t="shared" si="1254"/>
        <v>0</v>
      </c>
      <c r="JYQ54" s="115">
        <f t="shared" si="1254"/>
        <v>0</v>
      </c>
      <c r="JYR54" s="115">
        <f t="shared" si="1254"/>
        <v>0</v>
      </c>
      <c r="JYS54" s="115">
        <f t="shared" si="1254"/>
        <v>0</v>
      </c>
      <c r="JYT54" s="115">
        <f t="shared" si="1254"/>
        <v>0</v>
      </c>
      <c r="JYU54" s="115">
        <f t="shared" si="1254"/>
        <v>0</v>
      </c>
      <c r="JYV54" s="115">
        <f t="shared" si="1254"/>
        <v>0</v>
      </c>
      <c r="JYW54" s="115">
        <f t="shared" si="1254"/>
        <v>0</v>
      </c>
      <c r="JYX54" s="95">
        <f t="shared" ref="JYX54:JYX55" si="1255">SUM(JYL54:JYW54)</f>
        <v>0</v>
      </c>
      <c r="JYY54" s="106" t="s">
        <v>53</v>
      </c>
      <c r="JYZ54" s="105">
        <v>9491.7000000000007</v>
      </c>
      <c r="JZA54" s="90">
        <f t="shared" ref="JZA54:JZA55" si="1256">SUM(JYZ54/12)</f>
        <v>790.97500000000002</v>
      </c>
      <c r="JZB54" s="115">
        <v>0</v>
      </c>
      <c r="JZC54" s="115">
        <f t="shared" ref="JZC54:JZM55" si="1257">JZB54</f>
        <v>0</v>
      </c>
      <c r="JZD54" s="115">
        <f t="shared" si="1257"/>
        <v>0</v>
      </c>
      <c r="JZE54" s="115">
        <f t="shared" si="1257"/>
        <v>0</v>
      </c>
      <c r="JZF54" s="115">
        <f t="shared" si="1257"/>
        <v>0</v>
      </c>
      <c r="JZG54" s="115">
        <f t="shared" si="1257"/>
        <v>0</v>
      </c>
      <c r="JZH54" s="115">
        <f t="shared" si="1257"/>
        <v>0</v>
      </c>
      <c r="JZI54" s="115">
        <f t="shared" si="1257"/>
        <v>0</v>
      </c>
      <c r="JZJ54" s="115">
        <f t="shared" si="1257"/>
        <v>0</v>
      </c>
      <c r="JZK54" s="115">
        <f t="shared" si="1257"/>
        <v>0</v>
      </c>
      <c r="JZL54" s="115">
        <f t="shared" si="1257"/>
        <v>0</v>
      </c>
      <c r="JZM54" s="115">
        <f t="shared" si="1257"/>
        <v>0</v>
      </c>
      <c r="JZN54" s="95">
        <f t="shared" ref="JZN54:JZN55" si="1258">SUM(JZB54:JZM54)</f>
        <v>0</v>
      </c>
      <c r="JZO54" s="106" t="s">
        <v>53</v>
      </c>
      <c r="JZP54" s="105">
        <v>9491.7000000000007</v>
      </c>
      <c r="JZQ54" s="90">
        <f t="shared" ref="JZQ54:JZQ55" si="1259">SUM(JZP54/12)</f>
        <v>790.97500000000002</v>
      </c>
      <c r="JZR54" s="115">
        <v>0</v>
      </c>
      <c r="JZS54" s="115">
        <f t="shared" ref="JZS54:KAC55" si="1260">JZR54</f>
        <v>0</v>
      </c>
      <c r="JZT54" s="115">
        <f t="shared" si="1260"/>
        <v>0</v>
      </c>
      <c r="JZU54" s="115">
        <f t="shared" si="1260"/>
        <v>0</v>
      </c>
      <c r="JZV54" s="115">
        <f t="shared" si="1260"/>
        <v>0</v>
      </c>
      <c r="JZW54" s="115">
        <f t="shared" si="1260"/>
        <v>0</v>
      </c>
      <c r="JZX54" s="115">
        <f t="shared" si="1260"/>
        <v>0</v>
      </c>
      <c r="JZY54" s="115">
        <f t="shared" si="1260"/>
        <v>0</v>
      </c>
      <c r="JZZ54" s="115">
        <f t="shared" si="1260"/>
        <v>0</v>
      </c>
      <c r="KAA54" s="115">
        <f t="shared" si="1260"/>
        <v>0</v>
      </c>
      <c r="KAB54" s="115">
        <f t="shared" si="1260"/>
        <v>0</v>
      </c>
      <c r="KAC54" s="115">
        <f t="shared" si="1260"/>
        <v>0</v>
      </c>
      <c r="KAD54" s="95">
        <f t="shared" ref="KAD54:KAD55" si="1261">SUM(JZR54:KAC54)</f>
        <v>0</v>
      </c>
      <c r="KAE54" s="106" t="s">
        <v>53</v>
      </c>
      <c r="KAF54" s="105">
        <v>9491.7000000000007</v>
      </c>
      <c r="KAG54" s="90">
        <f t="shared" ref="KAG54:KAG55" si="1262">SUM(KAF54/12)</f>
        <v>790.97500000000002</v>
      </c>
      <c r="KAH54" s="115">
        <v>0</v>
      </c>
      <c r="KAI54" s="115">
        <f t="shared" ref="KAI54:KAS55" si="1263">KAH54</f>
        <v>0</v>
      </c>
      <c r="KAJ54" s="115">
        <f t="shared" si="1263"/>
        <v>0</v>
      </c>
      <c r="KAK54" s="115">
        <f t="shared" si="1263"/>
        <v>0</v>
      </c>
      <c r="KAL54" s="115">
        <f t="shared" si="1263"/>
        <v>0</v>
      </c>
      <c r="KAM54" s="115">
        <f t="shared" si="1263"/>
        <v>0</v>
      </c>
      <c r="KAN54" s="115">
        <f t="shared" si="1263"/>
        <v>0</v>
      </c>
      <c r="KAO54" s="115">
        <f t="shared" si="1263"/>
        <v>0</v>
      </c>
      <c r="KAP54" s="115">
        <f t="shared" si="1263"/>
        <v>0</v>
      </c>
      <c r="KAQ54" s="115">
        <f t="shared" si="1263"/>
        <v>0</v>
      </c>
      <c r="KAR54" s="115">
        <f t="shared" si="1263"/>
        <v>0</v>
      </c>
      <c r="KAS54" s="115">
        <f t="shared" si="1263"/>
        <v>0</v>
      </c>
      <c r="KAT54" s="95">
        <f t="shared" ref="KAT54:KAT55" si="1264">SUM(KAH54:KAS54)</f>
        <v>0</v>
      </c>
      <c r="KAU54" s="106" t="s">
        <v>53</v>
      </c>
      <c r="KAV54" s="105">
        <v>9491.7000000000007</v>
      </c>
      <c r="KAW54" s="90">
        <f t="shared" ref="KAW54:KAW55" si="1265">SUM(KAV54/12)</f>
        <v>790.97500000000002</v>
      </c>
      <c r="KAX54" s="115">
        <v>0</v>
      </c>
      <c r="KAY54" s="115">
        <f t="shared" ref="KAY54:KBI55" si="1266">KAX54</f>
        <v>0</v>
      </c>
      <c r="KAZ54" s="115">
        <f t="shared" si="1266"/>
        <v>0</v>
      </c>
      <c r="KBA54" s="115">
        <f t="shared" si="1266"/>
        <v>0</v>
      </c>
      <c r="KBB54" s="115">
        <f t="shared" si="1266"/>
        <v>0</v>
      </c>
      <c r="KBC54" s="115">
        <f t="shared" si="1266"/>
        <v>0</v>
      </c>
      <c r="KBD54" s="115">
        <f t="shared" si="1266"/>
        <v>0</v>
      </c>
      <c r="KBE54" s="115">
        <f t="shared" si="1266"/>
        <v>0</v>
      </c>
      <c r="KBF54" s="115">
        <f t="shared" si="1266"/>
        <v>0</v>
      </c>
      <c r="KBG54" s="115">
        <f t="shared" si="1266"/>
        <v>0</v>
      </c>
      <c r="KBH54" s="115">
        <f t="shared" si="1266"/>
        <v>0</v>
      </c>
      <c r="KBI54" s="115">
        <f t="shared" si="1266"/>
        <v>0</v>
      </c>
      <c r="KBJ54" s="95">
        <f t="shared" ref="KBJ54:KBJ55" si="1267">SUM(KAX54:KBI54)</f>
        <v>0</v>
      </c>
      <c r="KBK54" s="106" t="s">
        <v>53</v>
      </c>
      <c r="KBL54" s="105">
        <v>9491.7000000000007</v>
      </c>
      <c r="KBM54" s="90">
        <f t="shared" ref="KBM54:KBM55" si="1268">SUM(KBL54/12)</f>
        <v>790.97500000000002</v>
      </c>
      <c r="KBN54" s="115">
        <v>0</v>
      </c>
      <c r="KBO54" s="115">
        <f t="shared" ref="KBO54:KBY55" si="1269">KBN54</f>
        <v>0</v>
      </c>
      <c r="KBP54" s="115">
        <f t="shared" si="1269"/>
        <v>0</v>
      </c>
      <c r="KBQ54" s="115">
        <f t="shared" si="1269"/>
        <v>0</v>
      </c>
      <c r="KBR54" s="115">
        <f t="shared" si="1269"/>
        <v>0</v>
      </c>
      <c r="KBS54" s="115">
        <f t="shared" si="1269"/>
        <v>0</v>
      </c>
      <c r="KBT54" s="115">
        <f t="shared" si="1269"/>
        <v>0</v>
      </c>
      <c r="KBU54" s="115">
        <f t="shared" si="1269"/>
        <v>0</v>
      </c>
      <c r="KBV54" s="115">
        <f t="shared" si="1269"/>
        <v>0</v>
      </c>
      <c r="KBW54" s="115">
        <f t="shared" si="1269"/>
        <v>0</v>
      </c>
      <c r="KBX54" s="115">
        <f t="shared" si="1269"/>
        <v>0</v>
      </c>
      <c r="KBY54" s="115">
        <f t="shared" si="1269"/>
        <v>0</v>
      </c>
      <c r="KBZ54" s="95">
        <f t="shared" ref="KBZ54:KBZ55" si="1270">SUM(KBN54:KBY54)</f>
        <v>0</v>
      </c>
      <c r="KCA54" s="106" t="s">
        <v>53</v>
      </c>
      <c r="KCB54" s="105">
        <v>9491.7000000000007</v>
      </c>
      <c r="KCC54" s="90">
        <f t="shared" ref="KCC54:KCC55" si="1271">SUM(KCB54/12)</f>
        <v>790.97500000000002</v>
      </c>
      <c r="KCD54" s="115">
        <v>0</v>
      </c>
      <c r="KCE54" s="115">
        <f t="shared" ref="KCE54:KCO55" si="1272">KCD54</f>
        <v>0</v>
      </c>
      <c r="KCF54" s="115">
        <f t="shared" si="1272"/>
        <v>0</v>
      </c>
      <c r="KCG54" s="115">
        <f t="shared" si="1272"/>
        <v>0</v>
      </c>
      <c r="KCH54" s="115">
        <f t="shared" si="1272"/>
        <v>0</v>
      </c>
      <c r="KCI54" s="115">
        <f t="shared" si="1272"/>
        <v>0</v>
      </c>
      <c r="KCJ54" s="115">
        <f t="shared" si="1272"/>
        <v>0</v>
      </c>
      <c r="KCK54" s="115">
        <f t="shared" si="1272"/>
        <v>0</v>
      </c>
      <c r="KCL54" s="115">
        <f t="shared" si="1272"/>
        <v>0</v>
      </c>
      <c r="KCM54" s="115">
        <f t="shared" si="1272"/>
        <v>0</v>
      </c>
      <c r="KCN54" s="115">
        <f t="shared" si="1272"/>
        <v>0</v>
      </c>
      <c r="KCO54" s="115">
        <f t="shared" si="1272"/>
        <v>0</v>
      </c>
      <c r="KCP54" s="95">
        <f t="shared" ref="KCP54:KCP55" si="1273">SUM(KCD54:KCO54)</f>
        <v>0</v>
      </c>
      <c r="KCQ54" s="106" t="s">
        <v>53</v>
      </c>
      <c r="KCR54" s="105">
        <v>9491.7000000000007</v>
      </c>
      <c r="KCS54" s="90">
        <f t="shared" ref="KCS54:KCS55" si="1274">SUM(KCR54/12)</f>
        <v>790.97500000000002</v>
      </c>
      <c r="KCT54" s="115">
        <v>0</v>
      </c>
      <c r="KCU54" s="115">
        <f t="shared" ref="KCU54:KDE55" si="1275">KCT54</f>
        <v>0</v>
      </c>
      <c r="KCV54" s="115">
        <f t="shared" si="1275"/>
        <v>0</v>
      </c>
      <c r="KCW54" s="115">
        <f t="shared" si="1275"/>
        <v>0</v>
      </c>
      <c r="KCX54" s="115">
        <f t="shared" si="1275"/>
        <v>0</v>
      </c>
      <c r="KCY54" s="115">
        <f t="shared" si="1275"/>
        <v>0</v>
      </c>
      <c r="KCZ54" s="115">
        <f t="shared" si="1275"/>
        <v>0</v>
      </c>
      <c r="KDA54" s="115">
        <f t="shared" si="1275"/>
        <v>0</v>
      </c>
      <c r="KDB54" s="115">
        <f t="shared" si="1275"/>
        <v>0</v>
      </c>
      <c r="KDC54" s="115">
        <f t="shared" si="1275"/>
        <v>0</v>
      </c>
      <c r="KDD54" s="115">
        <f t="shared" si="1275"/>
        <v>0</v>
      </c>
      <c r="KDE54" s="115">
        <f t="shared" si="1275"/>
        <v>0</v>
      </c>
      <c r="KDF54" s="95">
        <f t="shared" ref="KDF54:KDF55" si="1276">SUM(KCT54:KDE54)</f>
        <v>0</v>
      </c>
      <c r="KDG54" s="106" t="s">
        <v>53</v>
      </c>
      <c r="KDH54" s="105">
        <v>9491.7000000000007</v>
      </c>
      <c r="KDI54" s="90">
        <f t="shared" ref="KDI54:KDI55" si="1277">SUM(KDH54/12)</f>
        <v>790.97500000000002</v>
      </c>
      <c r="KDJ54" s="115">
        <v>0</v>
      </c>
      <c r="KDK54" s="115">
        <f t="shared" ref="KDK54:KDU55" si="1278">KDJ54</f>
        <v>0</v>
      </c>
      <c r="KDL54" s="115">
        <f t="shared" si="1278"/>
        <v>0</v>
      </c>
      <c r="KDM54" s="115">
        <f t="shared" si="1278"/>
        <v>0</v>
      </c>
      <c r="KDN54" s="115">
        <f t="shared" si="1278"/>
        <v>0</v>
      </c>
      <c r="KDO54" s="115">
        <f t="shared" si="1278"/>
        <v>0</v>
      </c>
      <c r="KDP54" s="115">
        <f t="shared" si="1278"/>
        <v>0</v>
      </c>
      <c r="KDQ54" s="115">
        <f t="shared" si="1278"/>
        <v>0</v>
      </c>
      <c r="KDR54" s="115">
        <f t="shared" si="1278"/>
        <v>0</v>
      </c>
      <c r="KDS54" s="115">
        <f t="shared" si="1278"/>
        <v>0</v>
      </c>
      <c r="KDT54" s="115">
        <f t="shared" si="1278"/>
        <v>0</v>
      </c>
      <c r="KDU54" s="115">
        <f t="shared" si="1278"/>
        <v>0</v>
      </c>
      <c r="KDV54" s="95">
        <f t="shared" ref="KDV54:KDV55" si="1279">SUM(KDJ54:KDU54)</f>
        <v>0</v>
      </c>
      <c r="KDW54" s="106" t="s">
        <v>53</v>
      </c>
      <c r="KDX54" s="105">
        <v>9491.7000000000007</v>
      </c>
      <c r="KDY54" s="90">
        <f t="shared" ref="KDY54:KDY55" si="1280">SUM(KDX54/12)</f>
        <v>790.97500000000002</v>
      </c>
      <c r="KDZ54" s="115">
        <v>0</v>
      </c>
      <c r="KEA54" s="115">
        <f t="shared" ref="KEA54:KEK55" si="1281">KDZ54</f>
        <v>0</v>
      </c>
      <c r="KEB54" s="115">
        <f t="shared" si="1281"/>
        <v>0</v>
      </c>
      <c r="KEC54" s="115">
        <f t="shared" si="1281"/>
        <v>0</v>
      </c>
      <c r="KED54" s="115">
        <f t="shared" si="1281"/>
        <v>0</v>
      </c>
      <c r="KEE54" s="115">
        <f t="shared" si="1281"/>
        <v>0</v>
      </c>
      <c r="KEF54" s="115">
        <f t="shared" si="1281"/>
        <v>0</v>
      </c>
      <c r="KEG54" s="115">
        <f t="shared" si="1281"/>
        <v>0</v>
      </c>
      <c r="KEH54" s="115">
        <f t="shared" si="1281"/>
        <v>0</v>
      </c>
      <c r="KEI54" s="115">
        <f t="shared" si="1281"/>
        <v>0</v>
      </c>
      <c r="KEJ54" s="115">
        <f t="shared" si="1281"/>
        <v>0</v>
      </c>
      <c r="KEK54" s="115">
        <f t="shared" si="1281"/>
        <v>0</v>
      </c>
      <c r="KEL54" s="95">
        <f t="shared" ref="KEL54:KEL55" si="1282">SUM(KDZ54:KEK54)</f>
        <v>0</v>
      </c>
      <c r="KEM54" s="106" t="s">
        <v>53</v>
      </c>
      <c r="KEN54" s="105">
        <v>9491.7000000000007</v>
      </c>
      <c r="KEO54" s="90">
        <f t="shared" ref="KEO54:KEO55" si="1283">SUM(KEN54/12)</f>
        <v>790.97500000000002</v>
      </c>
      <c r="KEP54" s="115">
        <v>0</v>
      </c>
      <c r="KEQ54" s="115">
        <f t="shared" ref="KEQ54:KFA55" si="1284">KEP54</f>
        <v>0</v>
      </c>
      <c r="KER54" s="115">
        <f t="shared" si="1284"/>
        <v>0</v>
      </c>
      <c r="KES54" s="115">
        <f t="shared" si="1284"/>
        <v>0</v>
      </c>
      <c r="KET54" s="115">
        <f t="shared" si="1284"/>
        <v>0</v>
      </c>
      <c r="KEU54" s="115">
        <f t="shared" si="1284"/>
        <v>0</v>
      </c>
      <c r="KEV54" s="115">
        <f t="shared" si="1284"/>
        <v>0</v>
      </c>
      <c r="KEW54" s="115">
        <f t="shared" si="1284"/>
        <v>0</v>
      </c>
      <c r="KEX54" s="115">
        <f t="shared" si="1284"/>
        <v>0</v>
      </c>
      <c r="KEY54" s="115">
        <f t="shared" si="1284"/>
        <v>0</v>
      </c>
      <c r="KEZ54" s="115">
        <f t="shared" si="1284"/>
        <v>0</v>
      </c>
      <c r="KFA54" s="115">
        <f t="shared" si="1284"/>
        <v>0</v>
      </c>
      <c r="KFB54" s="95">
        <f t="shared" ref="KFB54:KFB55" si="1285">SUM(KEP54:KFA54)</f>
        <v>0</v>
      </c>
      <c r="KFC54" s="106" t="s">
        <v>53</v>
      </c>
      <c r="KFD54" s="105">
        <v>9491.7000000000007</v>
      </c>
      <c r="KFE54" s="90">
        <f t="shared" ref="KFE54:KFE55" si="1286">SUM(KFD54/12)</f>
        <v>790.97500000000002</v>
      </c>
      <c r="KFF54" s="115">
        <v>0</v>
      </c>
      <c r="KFG54" s="115">
        <f t="shared" ref="KFG54:KFQ55" si="1287">KFF54</f>
        <v>0</v>
      </c>
      <c r="KFH54" s="115">
        <f t="shared" si="1287"/>
        <v>0</v>
      </c>
      <c r="KFI54" s="115">
        <f t="shared" si="1287"/>
        <v>0</v>
      </c>
      <c r="KFJ54" s="115">
        <f t="shared" si="1287"/>
        <v>0</v>
      </c>
      <c r="KFK54" s="115">
        <f t="shared" si="1287"/>
        <v>0</v>
      </c>
      <c r="KFL54" s="115">
        <f t="shared" si="1287"/>
        <v>0</v>
      </c>
      <c r="KFM54" s="115">
        <f t="shared" si="1287"/>
        <v>0</v>
      </c>
      <c r="KFN54" s="115">
        <f t="shared" si="1287"/>
        <v>0</v>
      </c>
      <c r="KFO54" s="115">
        <f t="shared" si="1287"/>
        <v>0</v>
      </c>
      <c r="KFP54" s="115">
        <f t="shared" si="1287"/>
        <v>0</v>
      </c>
      <c r="KFQ54" s="115">
        <f t="shared" si="1287"/>
        <v>0</v>
      </c>
      <c r="KFR54" s="95">
        <f t="shared" ref="KFR54:KFR55" si="1288">SUM(KFF54:KFQ54)</f>
        <v>0</v>
      </c>
      <c r="KFS54" s="106" t="s">
        <v>53</v>
      </c>
      <c r="KFT54" s="105">
        <v>9491.7000000000007</v>
      </c>
      <c r="KFU54" s="90">
        <f t="shared" ref="KFU54:KFU55" si="1289">SUM(KFT54/12)</f>
        <v>790.97500000000002</v>
      </c>
      <c r="KFV54" s="115">
        <v>0</v>
      </c>
      <c r="KFW54" s="115">
        <f t="shared" ref="KFW54:KGG55" si="1290">KFV54</f>
        <v>0</v>
      </c>
      <c r="KFX54" s="115">
        <f t="shared" si="1290"/>
        <v>0</v>
      </c>
      <c r="KFY54" s="115">
        <f t="shared" si="1290"/>
        <v>0</v>
      </c>
      <c r="KFZ54" s="115">
        <f t="shared" si="1290"/>
        <v>0</v>
      </c>
      <c r="KGA54" s="115">
        <f t="shared" si="1290"/>
        <v>0</v>
      </c>
      <c r="KGB54" s="115">
        <f t="shared" si="1290"/>
        <v>0</v>
      </c>
      <c r="KGC54" s="115">
        <f t="shared" si="1290"/>
        <v>0</v>
      </c>
      <c r="KGD54" s="115">
        <f t="shared" si="1290"/>
        <v>0</v>
      </c>
      <c r="KGE54" s="115">
        <f t="shared" si="1290"/>
        <v>0</v>
      </c>
      <c r="KGF54" s="115">
        <f t="shared" si="1290"/>
        <v>0</v>
      </c>
      <c r="KGG54" s="115">
        <f t="shared" si="1290"/>
        <v>0</v>
      </c>
      <c r="KGH54" s="95">
        <f t="shared" ref="KGH54:KGH55" si="1291">SUM(KFV54:KGG54)</f>
        <v>0</v>
      </c>
      <c r="KGI54" s="106" t="s">
        <v>53</v>
      </c>
      <c r="KGJ54" s="105">
        <v>9491.7000000000007</v>
      </c>
      <c r="KGK54" s="90">
        <f t="shared" ref="KGK54:KGK55" si="1292">SUM(KGJ54/12)</f>
        <v>790.97500000000002</v>
      </c>
      <c r="KGL54" s="115">
        <v>0</v>
      </c>
      <c r="KGM54" s="115">
        <f t="shared" ref="KGM54:KGW55" si="1293">KGL54</f>
        <v>0</v>
      </c>
      <c r="KGN54" s="115">
        <f t="shared" si="1293"/>
        <v>0</v>
      </c>
      <c r="KGO54" s="115">
        <f t="shared" si="1293"/>
        <v>0</v>
      </c>
      <c r="KGP54" s="115">
        <f t="shared" si="1293"/>
        <v>0</v>
      </c>
      <c r="KGQ54" s="115">
        <f t="shared" si="1293"/>
        <v>0</v>
      </c>
      <c r="KGR54" s="115">
        <f t="shared" si="1293"/>
        <v>0</v>
      </c>
      <c r="KGS54" s="115">
        <f t="shared" si="1293"/>
        <v>0</v>
      </c>
      <c r="KGT54" s="115">
        <f t="shared" si="1293"/>
        <v>0</v>
      </c>
      <c r="KGU54" s="115">
        <f t="shared" si="1293"/>
        <v>0</v>
      </c>
      <c r="KGV54" s="115">
        <f t="shared" si="1293"/>
        <v>0</v>
      </c>
      <c r="KGW54" s="115">
        <f t="shared" si="1293"/>
        <v>0</v>
      </c>
      <c r="KGX54" s="95">
        <f t="shared" ref="KGX54:KGX55" si="1294">SUM(KGL54:KGW54)</f>
        <v>0</v>
      </c>
      <c r="KGY54" s="106" t="s">
        <v>53</v>
      </c>
      <c r="KGZ54" s="105">
        <v>9491.7000000000007</v>
      </c>
      <c r="KHA54" s="90">
        <f t="shared" ref="KHA54:KHA55" si="1295">SUM(KGZ54/12)</f>
        <v>790.97500000000002</v>
      </c>
      <c r="KHB54" s="115">
        <v>0</v>
      </c>
      <c r="KHC54" s="115">
        <f t="shared" ref="KHC54:KHM55" si="1296">KHB54</f>
        <v>0</v>
      </c>
      <c r="KHD54" s="115">
        <f t="shared" si="1296"/>
        <v>0</v>
      </c>
      <c r="KHE54" s="115">
        <f t="shared" si="1296"/>
        <v>0</v>
      </c>
      <c r="KHF54" s="115">
        <f t="shared" si="1296"/>
        <v>0</v>
      </c>
      <c r="KHG54" s="115">
        <f t="shared" si="1296"/>
        <v>0</v>
      </c>
      <c r="KHH54" s="115">
        <f t="shared" si="1296"/>
        <v>0</v>
      </c>
      <c r="KHI54" s="115">
        <f t="shared" si="1296"/>
        <v>0</v>
      </c>
      <c r="KHJ54" s="115">
        <f t="shared" si="1296"/>
        <v>0</v>
      </c>
      <c r="KHK54" s="115">
        <f t="shared" si="1296"/>
        <v>0</v>
      </c>
      <c r="KHL54" s="115">
        <f t="shared" si="1296"/>
        <v>0</v>
      </c>
      <c r="KHM54" s="115">
        <f t="shared" si="1296"/>
        <v>0</v>
      </c>
      <c r="KHN54" s="95">
        <f t="shared" ref="KHN54:KHN55" si="1297">SUM(KHB54:KHM54)</f>
        <v>0</v>
      </c>
      <c r="KHO54" s="106" t="s">
        <v>53</v>
      </c>
      <c r="KHP54" s="105">
        <v>9491.7000000000007</v>
      </c>
      <c r="KHQ54" s="90">
        <f t="shared" ref="KHQ54:KHQ55" si="1298">SUM(KHP54/12)</f>
        <v>790.97500000000002</v>
      </c>
      <c r="KHR54" s="115">
        <v>0</v>
      </c>
      <c r="KHS54" s="115">
        <f t="shared" ref="KHS54:KIC55" si="1299">KHR54</f>
        <v>0</v>
      </c>
      <c r="KHT54" s="115">
        <f t="shared" si="1299"/>
        <v>0</v>
      </c>
      <c r="KHU54" s="115">
        <f t="shared" si="1299"/>
        <v>0</v>
      </c>
      <c r="KHV54" s="115">
        <f t="shared" si="1299"/>
        <v>0</v>
      </c>
      <c r="KHW54" s="115">
        <f t="shared" si="1299"/>
        <v>0</v>
      </c>
      <c r="KHX54" s="115">
        <f t="shared" si="1299"/>
        <v>0</v>
      </c>
      <c r="KHY54" s="115">
        <f t="shared" si="1299"/>
        <v>0</v>
      </c>
      <c r="KHZ54" s="115">
        <f t="shared" si="1299"/>
        <v>0</v>
      </c>
      <c r="KIA54" s="115">
        <f t="shared" si="1299"/>
        <v>0</v>
      </c>
      <c r="KIB54" s="115">
        <f t="shared" si="1299"/>
        <v>0</v>
      </c>
      <c r="KIC54" s="115">
        <f t="shared" si="1299"/>
        <v>0</v>
      </c>
      <c r="KID54" s="95">
        <f t="shared" ref="KID54:KID55" si="1300">SUM(KHR54:KIC54)</f>
        <v>0</v>
      </c>
      <c r="KIE54" s="106" t="s">
        <v>53</v>
      </c>
      <c r="KIF54" s="105">
        <v>9491.7000000000007</v>
      </c>
      <c r="KIG54" s="90">
        <f t="shared" ref="KIG54:KIG55" si="1301">SUM(KIF54/12)</f>
        <v>790.97500000000002</v>
      </c>
      <c r="KIH54" s="115">
        <v>0</v>
      </c>
      <c r="KII54" s="115">
        <f t="shared" ref="KII54:KIS55" si="1302">KIH54</f>
        <v>0</v>
      </c>
      <c r="KIJ54" s="115">
        <f t="shared" si="1302"/>
        <v>0</v>
      </c>
      <c r="KIK54" s="115">
        <f t="shared" si="1302"/>
        <v>0</v>
      </c>
      <c r="KIL54" s="115">
        <f t="shared" si="1302"/>
        <v>0</v>
      </c>
      <c r="KIM54" s="115">
        <f t="shared" si="1302"/>
        <v>0</v>
      </c>
      <c r="KIN54" s="115">
        <f t="shared" si="1302"/>
        <v>0</v>
      </c>
      <c r="KIO54" s="115">
        <f t="shared" si="1302"/>
        <v>0</v>
      </c>
      <c r="KIP54" s="115">
        <f t="shared" si="1302"/>
        <v>0</v>
      </c>
      <c r="KIQ54" s="115">
        <f t="shared" si="1302"/>
        <v>0</v>
      </c>
      <c r="KIR54" s="115">
        <f t="shared" si="1302"/>
        <v>0</v>
      </c>
      <c r="KIS54" s="115">
        <f t="shared" si="1302"/>
        <v>0</v>
      </c>
      <c r="KIT54" s="95">
        <f t="shared" ref="KIT54:KIT55" si="1303">SUM(KIH54:KIS54)</f>
        <v>0</v>
      </c>
      <c r="KIU54" s="106" t="s">
        <v>53</v>
      </c>
      <c r="KIV54" s="105">
        <v>9491.7000000000007</v>
      </c>
      <c r="KIW54" s="90">
        <f t="shared" ref="KIW54:KIW55" si="1304">SUM(KIV54/12)</f>
        <v>790.97500000000002</v>
      </c>
      <c r="KIX54" s="115">
        <v>0</v>
      </c>
      <c r="KIY54" s="115">
        <f t="shared" ref="KIY54:KJI55" si="1305">KIX54</f>
        <v>0</v>
      </c>
      <c r="KIZ54" s="115">
        <f t="shared" si="1305"/>
        <v>0</v>
      </c>
      <c r="KJA54" s="115">
        <f t="shared" si="1305"/>
        <v>0</v>
      </c>
      <c r="KJB54" s="115">
        <f t="shared" si="1305"/>
        <v>0</v>
      </c>
      <c r="KJC54" s="115">
        <f t="shared" si="1305"/>
        <v>0</v>
      </c>
      <c r="KJD54" s="115">
        <f t="shared" si="1305"/>
        <v>0</v>
      </c>
      <c r="KJE54" s="115">
        <f t="shared" si="1305"/>
        <v>0</v>
      </c>
      <c r="KJF54" s="115">
        <f t="shared" si="1305"/>
        <v>0</v>
      </c>
      <c r="KJG54" s="115">
        <f t="shared" si="1305"/>
        <v>0</v>
      </c>
      <c r="KJH54" s="115">
        <f t="shared" si="1305"/>
        <v>0</v>
      </c>
      <c r="KJI54" s="115">
        <f t="shared" si="1305"/>
        <v>0</v>
      </c>
      <c r="KJJ54" s="95">
        <f t="shared" ref="KJJ54:KJJ55" si="1306">SUM(KIX54:KJI54)</f>
        <v>0</v>
      </c>
      <c r="KJK54" s="106" t="s">
        <v>53</v>
      </c>
      <c r="KJL54" s="105">
        <v>9491.7000000000007</v>
      </c>
      <c r="KJM54" s="90">
        <f t="shared" ref="KJM54:KJM55" si="1307">SUM(KJL54/12)</f>
        <v>790.97500000000002</v>
      </c>
      <c r="KJN54" s="115">
        <v>0</v>
      </c>
      <c r="KJO54" s="115">
        <f t="shared" ref="KJO54:KJY55" si="1308">KJN54</f>
        <v>0</v>
      </c>
      <c r="KJP54" s="115">
        <f t="shared" si="1308"/>
        <v>0</v>
      </c>
      <c r="KJQ54" s="115">
        <f t="shared" si="1308"/>
        <v>0</v>
      </c>
      <c r="KJR54" s="115">
        <f t="shared" si="1308"/>
        <v>0</v>
      </c>
      <c r="KJS54" s="115">
        <f t="shared" si="1308"/>
        <v>0</v>
      </c>
      <c r="KJT54" s="115">
        <f t="shared" si="1308"/>
        <v>0</v>
      </c>
      <c r="KJU54" s="115">
        <f t="shared" si="1308"/>
        <v>0</v>
      </c>
      <c r="KJV54" s="115">
        <f t="shared" si="1308"/>
        <v>0</v>
      </c>
      <c r="KJW54" s="115">
        <f t="shared" si="1308"/>
        <v>0</v>
      </c>
      <c r="KJX54" s="115">
        <f t="shared" si="1308"/>
        <v>0</v>
      </c>
      <c r="KJY54" s="115">
        <f t="shared" si="1308"/>
        <v>0</v>
      </c>
      <c r="KJZ54" s="95">
        <f t="shared" ref="KJZ54:KJZ55" si="1309">SUM(KJN54:KJY54)</f>
        <v>0</v>
      </c>
      <c r="KKA54" s="106" t="s">
        <v>53</v>
      </c>
      <c r="KKB54" s="105">
        <v>9491.7000000000007</v>
      </c>
      <c r="KKC54" s="90">
        <f t="shared" ref="KKC54:KKC55" si="1310">SUM(KKB54/12)</f>
        <v>790.97500000000002</v>
      </c>
      <c r="KKD54" s="115">
        <v>0</v>
      </c>
      <c r="KKE54" s="115">
        <f t="shared" ref="KKE54:KKO55" si="1311">KKD54</f>
        <v>0</v>
      </c>
      <c r="KKF54" s="115">
        <f t="shared" si="1311"/>
        <v>0</v>
      </c>
      <c r="KKG54" s="115">
        <f t="shared" si="1311"/>
        <v>0</v>
      </c>
      <c r="KKH54" s="115">
        <f t="shared" si="1311"/>
        <v>0</v>
      </c>
      <c r="KKI54" s="115">
        <f t="shared" si="1311"/>
        <v>0</v>
      </c>
      <c r="KKJ54" s="115">
        <f t="shared" si="1311"/>
        <v>0</v>
      </c>
      <c r="KKK54" s="115">
        <f t="shared" si="1311"/>
        <v>0</v>
      </c>
      <c r="KKL54" s="115">
        <f t="shared" si="1311"/>
        <v>0</v>
      </c>
      <c r="KKM54" s="115">
        <f t="shared" si="1311"/>
        <v>0</v>
      </c>
      <c r="KKN54" s="115">
        <f t="shared" si="1311"/>
        <v>0</v>
      </c>
      <c r="KKO54" s="115">
        <f t="shared" si="1311"/>
        <v>0</v>
      </c>
      <c r="KKP54" s="95">
        <f t="shared" ref="KKP54:KKP55" si="1312">SUM(KKD54:KKO54)</f>
        <v>0</v>
      </c>
      <c r="KKQ54" s="106" t="s">
        <v>53</v>
      </c>
      <c r="KKR54" s="105">
        <v>9491.7000000000007</v>
      </c>
      <c r="KKS54" s="90">
        <f t="shared" ref="KKS54:KKS55" si="1313">SUM(KKR54/12)</f>
        <v>790.97500000000002</v>
      </c>
      <c r="KKT54" s="115">
        <v>0</v>
      </c>
      <c r="KKU54" s="115">
        <f t="shared" ref="KKU54:KLE55" si="1314">KKT54</f>
        <v>0</v>
      </c>
      <c r="KKV54" s="115">
        <f t="shared" si="1314"/>
        <v>0</v>
      </c>
      <c r="KKW54" s="115">
        <f t="shared" si="1314"/>
        <v>0</v>
      </c>
      <c r="KKX54" s="115">
        <f t="shared" si="1314"/>
        <v>0</v>
      </c>
      <c r="KKY54" s="115">
        <f t="shared" si="1314"/>
        <v>0</v>
      </c>
      <c r="KKZ54" s="115">
        <f t="shared" si="1314"/>
        <v>0</v>
      </c>
      <c r="KLA54" s="115">
        <f t="shared" si="1314"/>
        <v>0</v>
      </c>
      <c r="KLB54" s="115">
        <f t="shared" si="1314"/>
        <v>0</v>
      </c>
      <c r="KLC54" s="115">
        <f t="shared" si="1314"/>
        <v>0</v>
      </c>
      <c r="KLD54" s="115">
        <f t="shared" si="1314"/>
        <v>0</v>
      </c>
      <c r="KLE54" s="115">
        <f t="shared" si="1314"/>
        <v>0</v>
      </c>
      <c r="KLF54" s="95">
        <f t="shared" ref="KLF54:KLF55" si="1315">SUM(KKT54:KLE54)</f>
        <v>0</v>
      </c>
      <c r="KLG54" s="106" t="s">
        <v>53</v>
      </c>
      <c r="KLH54" s="105">
        <v>9491.7000000000007</v>
      </c>
      <c r="KLI54" s="90">
        <f t="shared" ref="KLI54:KLI55" si="1316">SUM(KLH54/12)</f>
        <v>790.97500000000002</v>
      </c>
      <c r="KLJ54" s="115">
        <v>0</v>
      </c>
      <c r="KLK54" s="115">
        <f t="shared" ref="KLK54:KLU55" si="1317">KLJ54</f>
        <v>0</v>
      </c>
      <c r="KLL54" s="115">
        <f t="shared" si="1317"/>
        <v>0</v>
      </c>
      <c r="KLM54" s="115">
        <f t="shared" si="1317"/>
        <v>0</v>
      </c>
      <c r="KLN54" s="115">
        <f t="shared" si="1317"/>
        <v>0</v>
      </c>
      <c r="KLO54" s="115">
        <f t="shared" si="1317"/>
        <v>0</v>
      </c>
      <c r="KLP54" s="115">
        <f t="shared" si="1317"/>
        <v>0</v>
      </c>
      <c r="KLQ54" s="115">
        <f t="shared" si="1317"/>
        <v>0</v>
      </c>
      <c r="KLR54" s="115">
        <f t="shared" si="1317"/>
        <v>0</v>
      </c>
      <c r="KLS54" s="115">
        <f t="shared" si="1317"/>
        <v>0</v>
      </c>
      <c r="KLT54" s="115">
        <f t="shared" si="1317"/>
        <v>0</v>
      </c>
      <c r="KLU54" s="115">
        <f t="shared" si="1317"/>
        <v>0</v>
      </c>
      <c r="KLV54" s="95">
        <f t="shared" ref="KLV54:KLV55" si="1318">SUM(KLJ54:KLU54)</f>
        <v>0</v>
      </c>
      <c r="KLW54" s="106" t="s">
        <v>53</v>
      </c>
      <c r="KLX54" s="105">
        <v>9491.7000000000007</v>
      </c>
      <c r="KLY54" s="90">
        <f t="shared" ref="KLY54:KLY55" si="1319">SUM(KLX54/12)</f>
        <v>790.97500000000002</v>
      </c>
      <c r="KLZ54" s="115">
        <v>0</v>
      </c>
      <c r="KMA54" s="115">
        <f t="shared" ref="KMA54:KMK55" si="1320">KLZ54</f>
        <v>0</v>
      </c>
      <c r="KMB54" s="115">
        <f t="shared" si="1320"/>
        <v>0</v>
      </c>
      <c r="KMC54" s="115">
        <f t="shared" si="1320"/>
        <v>0</v>
      </c>
      <c r="KMD54" s="115">
        <f t="shared" si="1320"/>
        <v>0</v>
      </c>
      <c r="KME54" s="115">
        <f t="shared" si="1320"/>
        <v>0</v>
      </c>
      <c r="KMF54" s="115">
        <f t="shared" si="1320"/>
        <v>0</v>
      </c>
      <c r="KMG54" s="115">
        <f t="shared" si="1320"/>
        <v>0</v>
      </c>
      <c r="KMH54" s="115">
        <f t="shared" si="1320"/>
        <v>0</v>
      </c>
      <c r="KMI54" s="115">
        <f t="shared" si="1320"/>
        <v>0</v>
      </c>
      <c r="KMJ54" s="115">
        <f t="shared" si="1320"/>
        <v>0</v>
      </c>
      <c r="KMK54" s="115">
        <f t="shared" si="1320"/>
        <v>0</v>
      </c>
      <c r="KML54" s="95">
        <f t="shared" ref="KML54:KML55" si="1321">SUM(KLZ54:KMK54)</f>
        <v>0</v>
      </c>
      <c r="KMM54" s="106" t="s">
        <v>53</v>
      </c>
      <c r="KMN54" s="105">
        <v>9491.7000000000007</v>
      </c>
      <c r="KMO54" s="90">
        <f t="shared" ref="KMO54:KMO55" si="1322">SUM(KMN54/12)</f>
        <v>790.97500000000002</v>
      </c>
      <c r="KMP54" s="115">
        <v>0</v>
      </c>
      <c r="KMQ54" s="115">
        <f t="shared" ref="KMQ54:KNA55" si="1323">KMP54</f>
        <v>0</v>
      </c>
      <c r="KMR54" s="115">
        <f t="shared" si="1323"/>
        <v>0</v>
      </c>
      <c r="KMS54" s="115">
        <f t="shared" si="1323"/>
        <v>0</v>
      </c>
      <c r="KMT54" s="115">
        <f t="shared" si="1323"/>
        <v>0</v>
      </c>
      <c r="KMU54" s="115">
        <f t="shared" si="1323"/>
        <v>0</v>
      </c>
      <c r="KMV54" s="115">
        <f t="shared" si="1323"/>
        <v>0</v>
      </c>
      <c r="KMW54" s="115">
        <f t="shared" si="1323"/>
        <v>0</v>
      </c>
      <c r="KMX54" s="115">
        <f t="shared" si="1323"/>
        <v>0</v>
      </c>
      <c r="KMY54" s="115">
        <f t="shared" si="1323"/>
        <v>0</v>
      </c>
      <c r="KMZ54" s="115">
        <f t="shared" si="1323"/>
        <v>0</v>
      </c>
      <c r="KNA54" s="115">
        <f t="shared" si="1323"/>
        <v>0</v>
      </c>
      <c r="KNB54" s="95">
        <f t="shared" ref="KNB54:KNB55" si="1324">SUM(KMP54:KNA54)</f>
        <v>0</v>
      </c>
      <c r="KNC54" s="106" t="s">
        <v>53</v>
      </c>
      <c r="KND54" s="105">
        <v>9491.7000000000007</v>
      </c>
      <c r="KNE54" s="90">
        <f t="shared" ref="KNE54:KNE55" si="1325">SUM(KND54/12)</f>
        <v>790.97500000000002</v>
      </c>
      <c r="KNF54" s="115">
        <v>0</v>
      </c>
      <c r="KNG54" s="115">
        <f t="shared" ref="KNG54:KNQ55" si="1326">KNF54</f>
        <v>0</v>
      </c>
      <c r="KNH54" s="115">
        <f t="shared" si="1326"/>
        <v>0</v>
      </c>
      <c r="KNI54" s="115">
        <f t="shared" si="1326"/>
        <v>0</v>
      </c>
      <c r="KNJ54" s="115">
        <f t="shared" si="1326"/>
        <v>0</v>
      </c>
      <c r="KNK54" s="115">
        <f t="shared" si="1326"/>
        <v>0</v>
      </c>
      <c r="KNL54" s="115">
        <f t="shared" si="1326"/>
        <v>0</v>
      </c>
      <c r="KNM54" s="115">
        <f t="shared" si="1326"/>
        <v>0</v>
      </c>
      <c r="KNN54" s="115">
        <f t="shared" si="1326"/>
        <v>0</v>
      </c>
      <c r="KNO54" s="115">
        <f t="shared" si="1326"/>
        <v>0</v>
      </c>
      <c r="KNP54" s="115">
        <f t="shared" si="1326"/>
        <v>0</v>
      </c>
      <c r="KNQ54" s="115">
        <f t="shared" si="1326"/>
        <v>0</v>
      </c>
      <c r="KNR54" s="95">
        <f t="shared" ref="KNR54:KNR55" si="1327">SUM(KNF54:KNQ54)</f>
        <v>0</v>
      </c>
      <c r="KNS54" s="106" t="s">
        <v>53</v>
      </c>
      <c r="KNT54" s="105">
        <v>9491.7000000000007</v>
      </c>
      <c r="KNU54" s="90">
        <f t="shared" ref="KNU54:KNU55" si="1328">SUM(KNT54/12)</f>
        <v>790.97500000000002</v>
      </c>
      <c r="KNV54" s="115">
        <v>0</v>
      </c>
      <c r="KNW54" s="115">
        <f t="shared" ref="KNW54:KOG55" si="1329">KNV54</f>
        <v>0</v>
      </c>
      <c r="KNX54" s="115">
        <f t="shared" si="1329"/>
        <v>0</v>
      </c>
      <c r="KNY54" s="115">
        <f t="shared" si="1329"/>
        <v>0</v>
      </c>
      <c r="KNZ54" s="115">
        <f t="shared" si="1329"/>
        <v>0</v>
      </c>
      <c r="KOA54" s="115">
        <f t="shared" si="1329"/>
        <v>0</v>
      </c>
      <c r="KOB54" s="115">
        <f t="shared" si="1329"/>
        <v>0</v>
      </c>
      <c r="KOC54" s="115">
        <f t="shared" si="1329"/>
        <v>0</v>
      </c>
      <c r="KOD54" s="115">
        <f t="shared" si="1329"/>
        <v>0</v>
      </c>
      <c r="KOE54" s="115">
        <f t="shared" si="1329"/>
        <v>0</v>
      </c>
      <c r="KOF54" s="115">
        <f t="shared" si="1329"/>
        <v>0</v>
      </c>
      <c r="KOG54" s="115">
        <f t="shared" si="1329"/>
        <v>0</v>
      </c>
      <c r="KOH54" s="95">
        <f t="shared" ref="KOH54:KOH55" si="1330">SUM(KNV54:KOG54)</f>
        <v>0</v>
      </c>
      <c r="KOI54" s="106" t="s">
        <v>53</v>
      </c>
      <c r="KOJ54" s="105">
        <v>9491.7000000000007</v>
      </c>
      <c r="KOK54" s="90">
        <f t="shared" ref="KOK54:KOK55" si="1331">SUM(KOJ54/12)</f>
        <v>790.97500000000002</v>
      </c>
      <c r="KOL54" s="115">
        <v>0</v>
      </c>
      <c r="KOM54" s="115">
        <f t="shared" ref="KOM54:KOW55" si="1332">KOL54</f>
        <v>0</v>
      </c>
      <c r="KON54" s="115">
        <f t="shared" si="1332"/>
        <v>0</v>
      </c>
      <c r="KOO54" s="115">
        <f t="shared" si="1332"/>
        <v>0</v>
      </c>
      <c r="KOP54" s="115">
        <f t="shared" si="1332"/>
        <v>0</v>
      </c>
      <c r="KOQ54" s="115">
        <f t="shared" si="1332"/>
        <v>0</v>
      </c>
      <c r="KOR54" s="115">
        <f t="shared" si="1332"/>
        <v>0</v>
      </c>
      <c r="KOS54" s="115">
        <f t="shared" si="1332"/>
        <v>0</v>
      </c>
      <c r="KOT54" s="115">
        <f t="shared" si="1332"/>
        <v>0</v>
      </c>
      <c r="KOU54" s="115">
        <f t="shared" si="1332"/>
        <v>0</v>
      </c>
      <c r="KOV54" s="115">
        <f t="shared" si="1332"/>
        <v>0</v>
      </c>
      <c r="KOW54" s="115">
        <f t="shared" si="1332"/>
        <v>0</v>
      </c>
      <c r="KOX54" s="95">
        <f t="shared" ref="KOX54:KOX55" si="1333">SUM(KOL54:KOW54)</f>
        <v>0</v>
      </c>
      <c r="KOY54" s="106" t="s">
        <v>53</v>
      </c>
      <c r="KOZ54" s="105">
        <v>9491.7000000000007</v>
      </c>
      <c r="KPA54" s="90">
        <f t="shared" ref="KPA54:KPA55" si="1334">SUM(KOZ54/12)</f>
        <v>790.97500000000002</v>
      </c>
      <c r="KPB54" s="115">
        <v>0</v>
      </c>
      <c r="KPC54" s="115">
        <f t="shared" ref="KPC54:KPM55" si="1335">KPB54</f>
        <v>0</v>
      </c>
      <c r="KPD54" s="115">
        <f t="shared" si="1335"/>
        <v>0</v>
      </c>
      <c r="KPE54" s="115">
        <f t="shared" si="1335"/>
        <v>0</v>
      </c>
      <c r="KPF54" s="115">
        <f t="shared" si="1335"/>
        <v>0</v>
      </c>
      <c r="KPG54" s="115">
        <f t="shared" si="1335"/>
        <v>0</v>
      </c>
      <c r="KPH54" s="115">
        <f t="shared" si="1335"/>
        <v>0</v>
      </c>
      <c r="KPI54" s="115">
        <f t="shared" si="1335"/>
        <v>0</v>
      </c>
      <c r="KPJ54" s="115">
        <f t="shared" si="1335"/>
        <v>0</v>
      </c>
      <c r="KPK54" s="115">
        <f t="shared" si="1335"/>
        <v>0</v>
      </c>
      <c r="KPL54" s="115">
        <f t="shared" si="1335"/>
        <v>0</v>
      </c>
      <c r="KPM54" s="115">
        <f t="shared" si="1335"/>
        <v>0</v>
      </c>
      <c r="KPN54" s="95">
        <f t="shared" ref="KPN54:KPN55" si="1336">SUM(KPB54:KPM54)</f>
        <v>0</v>
      </c>
      <c r="KPO54" s="106" t="s">
        <v>53</v>
      </c>
      <c r="KPP54" s="105">
        <v>9491.7000000000007</v>
      </c>
      <c r="KPQ54" s="90">
        <f t="shared" ref="KPQ54:KPQ55" si="1337">SUM(KPP54/12)</f>
        <v>790.97500000000002</v>
      </c>
      <c r="KPR54" s="115">
        <v>0</v>
      </c>
      <c r="KPS54" s="115">
        <f t="shared" ref="KPS54:KQC55" si="1338">KPR54</f>
        <v>0</v>
      </c>
      <c r="KPT54" s="115">
        <f t="shared" si="1338"/>
        <v>0</v>
      </c>
      <c r="KPU54" s="115">
        <f t="shared" si="1338"/>
        <v>0</v>
      </c>
      <c r="KPV54" s="115">
        <f t="shared" si="1338"/>
        <v>0</v>
      </c>
      <c r="KPW54" s="115">
        <f t="shared" si="1338"/>
        <v>0</v>
      </c>
      <c r="KPX54" s="115">
        <f t="shared" si="1338"/>
        <v>0</v>
      </c>
      <c r="KPY54" s="115">
        <f t="shared" si="1338"/>
        <v>0</v>
      </c>
      <c r="KPZ54" s="115">
        <f t="shared" si="1338"/>
        <v>0</v>
      </c>
      <c r="KQA54" s="115">
        <f t="shared" si="1338"/>
        <v>0</v>
      </c>
      <c r="KQB54" s="115">
        <f t="shared" si="1338"/>
        <v>0</v>
      </c>
      <c r="KQC54" s="115">
        <f t="shared" si="1338"/>
        <v>0</v>
      </c>
      <c r="KQD54" s="95">
        <f t="shared" ref="KQD54:KQD55" si="1339">SUM(KPR54:KQC54)</f>
        <v>0</v>
      </c>
      <c r="KQE54" s="106" t="s">
        <v>53</v>
      </c>
      <c r="KQF54" s="105">
        <v>9491.7000000000007</v>
      </c>
      <c r="KQG54" s="90">
        <f t="shared" ref="KQG54:KQG55" si="1340">SUM(KQF54/12)</f>
        <v>790.97500000000002</v>
      </c>
      <c r="KQH54" s="115">
        <v>0</v>
      </c>
      <c r="KQI54" s="115">
        <f t="shared" ref="KQI54:KQS55" si="1341">KQH54</f>
        <v>0</v>
      </c>
      <c r="KQJ54" s="115">
        <f t="shared" si="1341"/>
        <v>0</v>
      </c>
      <c r="KQK54" s="115">
        <f t="shared" si="1341"/>
        <v>0</v>
      </c>
      <c r="KQL54" s="115">
        <f t="shared" si="1341"/>
        <v>0</v>
      </c>
      <c r="KQM54" s="115">
        <f t="shared" si="1341"/>
        <v>0</v>
      </c>
      <c r="KQN54" s="115">
        <f t="shared" si="1341"/>
        <v>0</v>
      </c>
      <c r="KQO54" s="115">
        <f t="shared" si="1341"/>
        <v>0</v>
      </c>
      <c r="KQP54" s="115">
        <f t="shared" si="1341"/>
        <v>0</v>
      </c>
      <c r="KQQ54" s="115">
        <f t="shared" si="1341"/>
        <v>0</v>
      </c>
      <c r="KQR54" s="115">
        <f t="shared" si="1341"/>
        <v>0</v>
      </c>
      <c r="KQS54" s="115">
        <f t="shared" si="1341"/>
        <v>0</v>
      </c>
      <c r="KQT54" s="95">
        <f t="shared" ref="KQT54:KQT55" si="1342">SUM(KQH54:KQS54)</f>
        <v>0</v>
      </c>
      <c r="KQU54" s="106" t="s">
        <v>53</v>
      </c>
      <c r="KQV54" s="105">
        <v>9491.7000000000007</v>
      </c>
      <c r="KQW54" s="90">
        <f t="shared" ref="KQW54:KQW55" si="1343">SUM(KQV54/12)</f>
        <v>790.97500000000002</v>
      </c>
      <c r="KQX54" s="115">
        <v>0</v>
      </c>
      <c r="KQY54" s="115">
        <f t="shared" ref="KQY54:KRI55" si="1344">KQX54</f>
        <v>0</v>
      </c>
      <c r="KQZ54" s="115">
        <f t="shared" si="1344"/>
        <v>0</v>
      </c>
      <c r="KRA54" s="115">
        <f t="shared" si="1344"/>
        <v>0</v>
      </c>
      <c r="KRB54" s="115">
        <f t="shared" si="1344"/>
        <v>0</v>
      </c>
      <c r="KRC54" s="115">
        <f t="shared" si="1344"/>
        <v>0</v>
      </c>
      <c r="KRD54" s="115">
        <f t="shared" si="1344"/>
        <v>0</v>
      </c>
      <c r="KRE54" s="115">
        <f t="shared" si="1344"/>
        <v>0</v>
      </c>
      <c r="KRF54" s="115">
        <f t="shared" si="1344"/>
        <v>0</v>
      </c>
      <c r="KRG54" s="115">
        <f t="shared" si="1344"/>
        <v>0</v>
      </c>
      <c r="KRH54" s="115">
        <f t="shared" si="1344"/>
        <v>0</v>
      </c>
      <c r="KRI54" s="115">
        <f t="shared" si="1344"/>
        <v>0</v>
      </c>
      <c r="KRJ54" s="95">
        <f t="shared" ref="KRJ54:KRJ55" si="1345">SUM(KQX54:KRI54)</f>
        <v>0</v>
      </c>
      <c r="KRK54" s="106" t="s">
        <v>53</v>
      </c>
      <c r="KRL54" s="105">
        <v>9491.7000000000007</v>
      </c>
      <c r="KRM54" s="90">
        <f t="shared" ref="KRM54:KRM55" si="1346">SUM(KRL54/12)</f>
        <v>790.97500000000002</v>
      </c>
      <c r="KRN54" s="115">
        <v>0</v>
      </c>
      <c r="KRO54" s="115">
        <f t="shared" ref="KRO54:KRY55" si="1347">KRN54</f>
        <v>0</v>
      </c>
      <c r="KRP54" s="115">
        <f t="shared" si="1347"/>
        <v>0</v>
      </c>
      <c r="KRQ54" s="115">
        <f t="shared" si="1347"/>
        <v>0</v>
      </c>
      <c r="KRR54" s="115">
        <f t="shared" si="1347"/>
        <v>0</v>
      </c>
      <c r="KRS54" s="115">
        <f t="shared" si="1347"/>
        <v>0</v>
      </c>
      <c r="KRT54" s="115">
        <f t="shared" si="1347"/>
        <v>0</v>
      </c>
      <c r="KRU54" s="115">
        <f t="shared" si="1347"/>
        <v>0</v>
      </c>
      <c r="KRV54" s="115">
        <f t="shared" si="1347"/>
        <v>0</v>
      </c>
      <c r="KRW54" s="115">
        <f t="shared" si="1347"/>
        <v>0</v>
      </c>
      <c r="KRX54" s="115">
        <f t="shared" si="1347"/>
        <v>0</v>
      </c>
      <c r="KRY54" s="115">
        <f t="shared" si="1347"/>
        <v>0</v>
      </c>
      <c r="KRZ54" s="95">
        <f t="shared" ref="KRZ54:KRZ55" si="1348">SUM(KRN54:KRY54)</f>
        <v>0</v>
      </c>
      <c r="KSA54" s="106" t="s">
        <v>53</v>
      </c>
      <c r="KSB54" s="105">
        <v>9491.7000000000007</v>
      </c>
      <c r="KSC54" s="90">
        <f t="shared" ref="KSC54:KSC55" si="1349">SUM(KSB54/12)</f>
        <v>790.97500000000002</v>
      </c>
      <c r="KSD54" s="115">
        <v>0</v>
      </c>
      <c r="KSE54" s="115">
        <f t="shared" ref="KSE54:KSO55" si="1350">KSD54</f>
        <v>0</v>
      </c>
      <c r="KSF54" s="115">
        <f t="shared" si="1350"/>
        <v>0</v>
      </c>
      <c r="KSG54" s="115">
        <f t="shared" si="1350"/>
        <v>0</v>
      </c>
      <c r="KSH54" s="115">
        <f t="shared" si="1350"/>
        <v>0</v>
      </c>
      <c r="KSI54" s="115">
        <f t="shared" si="1350"/>
        <v>0</v>
      </c>
      <c r="KSJ54" s="115">
        <f t="shared" si="1350"/>
        <v>0</v>
      </c>
      <c r="KSK54" s="115">
        <f t="shared" si="1350"/>
        <v>0</v>
      </c>
      <c r="KSL54" s="115">
        <f t="shared" si="1350"/>
        <v>0</v>
      </c>
      <c r="KSM54" s="115">
        <f t="shared" si="1350"/>
        <v>0</v>
      </c>
      <c r="KSN54" s="115">
        <f t="shared" si="1350"/>
        <v>0</v>
      </c>
      <c r="KSO54" s="115">
        <f t="shared" si="1350"/>
        <v>0</v>
      </c>
      <c r="KSP54" s="95">
        <f t="shared" ref="KSP54:KSP55" si="1351">SUM(KSD54:KSO54)</f>
        <v>0</v>
      </c>
      <c r="KSQ54" s="106" t="s">
        <v>53</v>
      </c>
      <c r="KSR54" s="105">
        <v>9491.7000000000007</v>
      </c>
      <c r="KSS54" s="90">
        <f t="shared" ref="KSS54:KSS55" si="1352">SUM(KSR54/12)</f>
        <v>790.97500000000002</v>
      </c>
      <c r="KST54" s="115">
        <v>0</v>
      </c>
      <c r="KSU54" s="115">
        <f t="shared" ref="KSU54:KTE55" si="1353">KST54</f>
        <v>0</v>
      </c>
      <c r="KSV54" s="115">
        <f t="shared" si="1353"/>
        <v>0</v>
      </c>
      <c r="KSW54" s="115">
        <f t="shared" si="1353"/>
        <v>0</v>
      </c>
      <c r="KSX54" s="115">
        <f t="shared" si="1353"/>
        <v>0</v>
      </c>
      <c r="KSY54" s="115">
        <f t="shared" si="1353"/>
        <v>0</v>
      </c>
      <c r="KSZ54" s="115">
        <f t="shared" si="1353"/>
        <v>0</v>
      </c>
      <c r="KTA54" s="115">
        <f t="shared" si="1353"/>
        <v>0</v>
      </c>
      <c r="KTB54" s="115">
        <f t="shared" si="1353"/>
        <v>0</v>
      </c>
      <c r="KTC54" s="115">
        <f t="shared" si="1353"/>
        <v>0</v>
      </c>
      <c r="KTD54" s="115">
        <f t="shared" si="1353"/>
        <v>0</v>
      </c>
      <c r="KTE54" s="115">
        <f t="shared" si="1353"/>
        <v>0</v>
      </c>
      <c r="KTF54" s="95">
        <f t="shared" ref="KTF54:KTF55" si="1354">SUM(KST54:KTE54)</f>
        <v>0</v>
      </c>
      <c r="KTG54" s="106" t="s">
        <v>53</v>
      </c>
      <c r="KTH54" s="105">
        <v>9491.7000000000007</v>
      </c>
      <c r="KTI54" s="90">
        <f t="shared" ref="KTI54:KTI55" si="1355">SUM(KTH54/12)</f>
        <v>790.97500000000002</v>
      </c>
      <c r="KTJ54" s="115">
        <v>0</v>
      </c>
      <c r="KTK54" s="115">
        <f t="shared" ref="KTK54:KTU55" si="1356">KTJ54</f>
        <v>0</v>
      </c>
      <c r="KTL54" s="115">
        <f t="shared" si="1356"/>
        <v>0</v>
      </c>
      <c r="KTM54" s="115">
        <f t="shared" si="1356"/>
        <v>0</v>
      </c>
      <c r="KTN54" s="115">
        <f t="shared" si="1356"/>
        <v>0</v>
      </c>
      <c r="KTO54" s="115">
        <f t="shared" si="1356"/>
        <v>0</v>
      </c>
      <c r="KTP54" s="115">
        <f t="shared" si="1356"/>
        <v>0</v>
      </c>
      <c r="KTQ54" s="115">
        <f t="shared" si="1356"/>
        <v>0</v>
      </c>
      <c r="KTR54" s="115">
        <f t="shared" si="1356"/>
        <v>0</v>
      </c>
      <c r="KTS54" s="115">
        <f t="shared" si="1356"/>
        <v>0</v>
      </c>
      <c r="KTT54" s="115">
        <f t="shared" si="1356"/>
        <v>0</v>
      </c>
      <c r="KTU54" s="115">
        <f t="shared" si="1356"/>
        <v>0</v>
      </c>
      <c r="KTV54" s="95">
        <f t="shared" ref="KTV54:KTV55" si="1357">SUM(KTJ54:KTU54)</f>
        <v>0</v>
      </c>
      <c r="KTW54" s="106" t="s">
        <v>53</v>
      </c>
      <c r="KTX54" s="105">
        <v>9491.7000000000007</v>
      </c>
      <c r="KTY54" s="90">
        <f t="shared" ref="KTY54:KTY55" si="1358">SUM(KTX54/12)</f>
        <v>790.97500000000002</v>
      </c>
      <c r="KTZ54" s="115">
        <v>0</v>
      </c>
      <c r="KUA54" s="115">
        <f t="shared" ref="KUA54:KUK55" si="1359">KTZ54</f>
        <v>0</v>
      </c>
      <c r="KUB54" s="115">
        <f t="shared" si="1359"/>
        <v>0</v>
      </c>
      <c r="KUC54" s="115">
        <f t="shared" si="1359"/>
        <v>0</v>
      </c>
      <c r="KUD54" s="115">
        <f t="shared" si="1359"/>
        <v>0</v>
      </c>
      <c r="KUE54" s="115">
        <f t="shared" si="1359"/>
        <v>0</v>
      </c>
      <c r="KUF54" s="115">
        <f t="shared" si="1359"/>
        <v>0</v>
      </c>
      <c r="KUG54" s="115">
        <f t="shared" si="1359"/>
        <v>0</v>
      </c>
      <c r="KUH54" s="115">
        <f t="shared" si="1359"/>
        <v>0</v>
      </c>
      <c r="KUI54" s="115">
        <f t="shared" si="1359"/>
        <v>0</v>
      </c>
      <c r="KUJ54" s="115">
        <f t="shared" si="1359"/>
        <v>0</v>
      </c>
      <c r="KUK54" s="115">
        <f t="shared" si="1359"/>
        <v>0</v>
      </c>
      <c r="KUL54" s="95">
        <f t="shared" ref="KUL54:KUL55" si="1360">SUM(KTZ54:KUK54)</f>
        <v>0</v>
      </c>
      <c r="KUM54" s="106" t="s">
        <v>53</v>
      </c>
      <c r="KUN54" s="105">
        <v>9491.7000000000007</v>
      </c>
      <c r="KUO54" s="90">
        <f t="shared" ref="KUO54:KUO55" si="1361">SUM(KUN54/12)</f>
        <v>790.97500000000002</v>
      </c>
      <c r="KUP54" s="115">
        <v>0</v>
      </c>
      <c r="KUQ54" s="115">
        <f t="shared" ref="KUQ54:KVA55" si="1362">KUP54</f>
        <v>0</v>
      </c>
      <c r="KUR54" s="115">
        <f t="shared" si="1362"/>
        <v>0</v>
      </c>
      <c r="KUS54" s="115">
        <f t="shared" si="1362"/>
        <v>0</v>
      </c>
      <c r="KUT54" s="115">
        <f t="shared" si="1362"/>
        <v>0</v>
      </c>
      <c r="KUU54" s="115">
        <f t="shared" si="1362"/>
        <v>0</v>
      </c>
      <c r="KUV54" s="115">
        <f t="shared" si="1362"/>
        <v>0</v>
      </c>
      <c r="KUW54" s="115">
        <f t="shared" si="1362"/>
        <v>0</v>
      </c>
      <c r="KUX54" s="115">
        <f t="shared" si="1362"/>
        <v>0</v>
      </c>
      <c r="KUY54" s="115">
        <f t="shared" si="1362"/>
        <v>0</v>
      </c>
      <c r="KUZ54" s="115">
        <f t="shared" si="1362"/>
        <v>0</v>
      </c>
      <c r="KVA54" s="115">
        <f t="shared" si="1362"/>
        <v>0</v>
      </c>
      <c r="KVB54" s="95">
        <f t="shared" ref="KVB54:KVB55" si="1363">SUM(KUP54:KVA54)</f>
        <v>0</v>
      </c>
      <c r="KVC54" s="106" t="s">
        <v>53</v>
      </c>
      <c r="KVD54" s="105">
        <v>9491.7000000000007</v>
      </c>
      <c r="KVE54" s="90">
        <f t="shared" ref="KVE54:KVE55" si="1364">SUM(KVD54/12)</f>
        <v>790.97500000000002</v>
      </c>
      <c r="KVF54" s="115">
        <v>0</v>
      </c>
      <c r="KVG54" s="115">
        <f t="shared" ref="KVG54:KVQ55" si="1365">KVF54</f>
        <v>0</v>
      </c>
      <c r="KVH54" s="115">
        <f t="shared" si="1365"/>
        <v>0</v>
      </c>
      <c r="KVI54" s="115">
        <f t="shared" si="1365"/>
        <v>0</v>
      </c>
      <c r="KVJ54" s="115">
        <f t="shared" si="1365"/>
        <v>0</v>
      </c>
      <c r="KVK54" s="115">
        <f t="shared" si="1365"/>
        <v>0</v>
      </c>
      <c r="KVL54" s="115">
        <f t="shared" si="1365"/>
        <v>0</v>
      </c>
      <c r="KVM54" s="115">
        <f t="shared" si="1365"/>
        <v>0</v>
      </c>
      <c r="KVN54" s="115">
        <f t="shared" si="1365"/>
        <v>0</v>
      </c>
      <c r="KVO54" s="115">
        <f t="shared" si="1365"/>
        <v>0</v>
      </c>
      <c r="KVP54" s="115">
        <f t="shared" si="1365"/>
        <v>0</v>
      </c>
      <c r="KVQ54" s="115">
        <f t="shared" si="1365"/>
        <v>0</v>
      </c>
      <c r="KVR54" s="95">
        <f t="shared" ref="KVR54:KVR55" si="1366">SUM(KVF54:KVQ54)</f>
        <v>0</v>
      </c>
      <c r="KVS54" s="106" t="s">
        <v>53</v>
      </c>
      <c r="KVT54" s="105">
        <v>9491.7000000000007</v>
      </c>
      <c r="KVU54" s="90">
        <f t="shared" ref="KVU54:KVU55" si="1367">SUM(KVT54/12)</f>
        <v>790.97500000000002</v>
      </c>
      <c r="KVV54" s="115">
        <v>0</v>
      </c>
      <c r="KVW54" s="115">
        <f t="shared" ref="KVW54:KWG55" si="1368">KVV54</f>
        <v>0</v>
      </c>
      <c r="KVX54" s="115">
        <f t="shared" si="1368"/>
        <v>0</v>
      </c>
      <c r="KVY54" s="115">
        <f t="shared" si="1368"/>
        <v>0</v>
      </c>
      <c r="KVZ54" s="115">
        <f t="shared" si="1368"/>
        <v>0</v>
      </c>
      <c r="KWA54" s="115">
        <f t="shared" si="1368"/>
        <v>0</v>
      </c>
      <c r="KWB54" s="115">
        <f t="shared" si="1368"/>
        <v>0</v>
      </c>
      <c r="KWC54" s="115">
        <f t="shared" si="1368"/>
        <v>0</v>
      </c>
      <c r="KWD54" s="115">
        <f t="shared" si="1368"/>
        <v>0</v>
      </c>
      <c r="KWE54" s="115">
        <f t="shared" si="1368"/>
        <v>0</v>
      </c>
      <c r="KWF54" s="115">
        <f t="shared" si="1368"/>
        <v>0</v>
      </c>
      <c r="KWG54" s="115">
        <f t="shared" si="1368"/>
        <v>0</v>
      </c>
      <c r="KWH54" s="95">
        <f t="shared" ref="KWH54:KWH55" si="1369">SUM(KVV54:KWG54)</f>
        <v>0</v>
      </c>
      <c r="KWI54" s="106" t="s">
        <v>53</v>
      </c>
      <c r="KWJ54" s="105">
        <v>9491.7000000000007</v>
      </c>
      <c r="KWK54" s="90">
        <f t="shared" ref="KWK54:KWK55" si="1370">SUM(KWJ54/12)</f>
        <v>790.97500000000002</v>
      </c>
      <c r="KWL54" s="115">
        <v>0</v>
      </c>
      <c r="KWM54" s="115">
        <f t="shared" ref="KWM54:KWW55" si="1371">KWL54</f>
        <v>0</v>
      </c>
      <c r="KWN54" s="115">
        <f t="shared" si="1371"/>
        <v>0</v>
      </c>
      <c r="KWO54" s="115">
        <f t="shared" si="1371"/>
        <v>0</v>
      </c>
      <c r="KWP54" s="115">
        <f t="shared" si="1371"/>
        <v>0</v>
      </c>
      <c r="KWQ54" s="115">
        <f t="shared" si="1371"/>
        <v>0</v>
      </c>
      <c r="KWR54" s="115">
        <f t="shared" si="1371"/>
        <v>0</v>
      </c>
      <c r="KWS54" s="115">
        <f t="shared" si="1371"/>
        <v>0</v>
      </c>
      <c r="KWT54" s="115">
        <f t="shared" si="1371"/>
        <v>0</v>
      </c>
      <c r="KWU54" s="115">
        <f t="shared" si="1371"/>
        <v>0</v>
      </c>
      <c r="KWV54" s="115">
        <f t="shared" si="1371"/>
        <v>0</v>
      </c>
      <c r="KWW54" s="115">
        <f t="shared" si="1371"/>
        <v>0</v>
      </c>
      <c r="KWX54" s="95">
        <f t="shared" ref="KWX54:KWX55" si="1372">SUM(KWL54:KWW54)</f>
        <v>0</v>
      </c>
      <c r="KWY54" s="106" t="s">
        <v>53</v>
      </c>
      <c r="KWZ54" s="105">
        <v>9491.7000000000007</v>
      </c>
      <c r="KXA54" s="90">
        <f t="shared" ref="KXA54:KXA55" si="1373">SUM(KWZ54/12)</f>
        <v>790.97500000000002</v>
      </c>
      <c r="KXB54" s="115">
        <v>0</v>
      </c>
      <c r="KXC54" s="115">
        <f t="shared" ref="KXC54:KXM55" si="1374">KXB54</f>
        <v>0</v>
      </c>
      <c r="KXD54" s="115">
        <f t="shared" si="1374"/>
        <v>0</v>
      </c>
      <c r="KXE54" s="115">
        <f t="shared" si="1374"/>
        <v>0</v>
      </c>
      <c r="KXF54" s="115">
        <f t="shared" si="1374"/>
        <v>0</v>
      </c>
      <c r="KXG54" s="115">
        <f t="shared" si="1374"/>
        <v>0</v>
      </c>
      <c r="KXH54" s="115">
        <f t="shared" si="1374"/>
        <v>0</v>
      </c>
      <c r="KXI54" s="115">
        <f t="shared" si="1374"/>
        <v>0</v>
      </c>
      <c r="KXJ54" s="115">
        <f t="shared" si="1374"/>
        <v>0</v>
      </c>
      <c r="KXK54" s="115">
        <f t="shared" si="1374"/>
        <v>0</v>
      </c>
      <c r="KXL54" s="115">
        <f t="shared" si="1374"/>
        <v>0</v>
      </c>
      <c r="KXM54" s="115">
        <f t="shared" si="1374"/>
        <v>0</v>
      </c>
      <c r="KXN54" s="95">
        <f t="shared" ref="KXN54:KXN55" si="1375">SUM(KXB54:KXM54)</f>
        <v>0</v>
      </c>
      <c r="KXO54" s="106" t="s">
        <v>53</v>
      </c>
      <c r="KXP54" s="105">
        <v>9491.7000000000007</v>
      </c>
      <c r="KXQ54" s="90">
        <f t="shared" ref="KXQ54:KXQ55" si="1376">SUM(KXP54/12)</f>
        <v>790.97500000000002</v>
      </c>
      <c r="KXR54" s="115">
        <v>0</v>
      </c>
      <c r="KXS54" s="115">
        <f t="shared" ref="KXS54:KYC55" si="1377">KXR54</f>
        <v>0</v>
      </c>
      <c r="KXT54" s="115">
        <f t="shared" si="1377"/>
        <v>0</v>
      </c>
      <c r="KXU54" s="115">
        <f t="shared" si="1377"/>
        <v>0</v>
      </c>
      <c r="KXV54" s="115">
        <f t="shared" si="1377"/>
        <v>0</v>
      </c>
      <c r="KXW54" s="115">
        <f t="shared" si="1377"/>
        <v>0</v>
      </c>
      <c r="KXX54" s="115">
        <f t="shared" si="1377"/>
        <v>0</v>
      </c>
      <c r="KXY54" s="115">
        <f t="shared" si="1377"/>
        <v>0</v>
      </c>
      <c r="KXZ54" s="115">
        <f t="shared" si="1377"/>
        <v>0</v>
      </c>
      <c r="KYA54" s="115">
        <f t="shared" si="1377"/>
        <v>0</v>
      </c>
      <c r="KYB54" s="115">
        <f t="shared" si="1377"/>
        <v>0</v>
      </c>
      <c r="KYC54" s="115">
        <f t="shared" si="1377"/>
        <v>0</v>
      </c>
      <c r="KYD54" s="95">
        <f t="shared" ref="KYD54:KYD55" si="1378">SUM(KXR54:KYC54)</f>
        <v>0</v>
      </c>
      <c r="KYE54" s="106" t="s">
        <v>53</v>
      </c>
      <c r="KYF54" s="105">
        <v>9491.7000000000007</v>
      </c>
      <c r="KYG54" s="90">
        <f t="shared" ref="KYG54:KYG55" si="1379">SUM(KYF54/12)</f>
        <v>790.97500000000002</v>
      </c>
      <c r="KYH54" s="115">
        <v>0</v>
      </c>
      <c r="KYI54" s="115">
        <f t="shared" ref="KYI54:KYS55" si="1380">KYH54</f>
        <v>0</v>
      </c>
      <c r="KYJ54" s="115">
        <f t="shared" si="1380"/>
        <v>0</v>
      </c>
      <c r="KYK54" s="115">
        <f t="shared" si="1380"/>
        <v>0</v>
      </c>
      <c r="KYL54" s="115">
        <f t="shared" si="1380"/>
        <v>0</v>
      </c>
      <c r="KYM54" s="115">
        <f t="shared" si="1380"/>
        <v>0</v>
      </c>
      <c r="KYN54" s="115">
        <f t="shared" si="1380"/>
        <v>0</v>
      </c>
      <c r="KYO54" s="115">
        <f t="shared" si="1380"/>
        <v>0</v>
      </c>
      <c r="KYP54" s="115">
        <f t="shared" si="1380"/>
        <v>0</v>
      </c>
      <c r="KYQ54" s="115">
        <f t="shared" si="1380"/>
        <v>0</v>
      </c>
      <c r="KYR54" s="115">
        <f t="shared" si="1380"/>
        <v>0</v>
      </c>
      <c r="KYS54" s="115">
        <f t="shared" si="1380"/>
        <v>0</v>
      </c>
      <c r="KYT54" s="95">
        <f t="shared" ref="KYT54:KYT55" si="1381">SUM(KYH54:KYS54)</f>
        <v>0</v>
      </c>
      <c r="KYU54" s="106" t="s">
        <v>53</v>
      </c>
      <c r="KYV54" s="105">
        <v>9491.7000000000007</v>
      </c>
      <c r="KYW54" s="90">
        <f t="shared" ref="KYW54:KYW55" si="1382">SUM(KYV54/12)</f>
        <v>790.97500000000002</v>
      </c>
      <c r="KYX54" s="115">
        <v>0</v>
      </c>
      <c r="KYY54" s="115">
        <f t="shared" ref="KYY54:KZI55" si="1383">KYX54</f>
        <v>0</v>
      </c>
      <c r="KYZ54" s="115">
        <f t="shared" si="1383"/>
        <v>0</v>
      </c>
      <c r="KZA54" s="115">
        <f t="shared" si="1383"/>
        <v>0</v>
      </c>
      <c r="KZB54" s="115">
        <f t="shared" si="1383"/>
        <v>0</v>
      </c>
      <c r="KZC54" s="115">
        <f t="shared" si="1383"/>
        <v>0</v>
      </c>
      <c r="KZD54" s="115">
        <f t="shared" si="1383"/>
        <v>0</v>
      </c>
      <c r="KZE54" s="115">
        <f t="shared" si="1383"/>
        <v>0</v>
      </c>
      <c r="KZF54" s="115">
        <f t="shared" si="1383"/>
        <v>0</v>
      </c>
      <c r="KZG54" s="115">
        <f t="shared" si="1383"/>
        <v>0</v>
      </c>
      <c r="KZH54" s="115">
        <f t="shared" si="1383"/>
        <v>0</v>
      </c>
      <c r="KZI54" s="115">
        <f t="shared" si="1383"/>
        <v>0</v>
      </c>
      <c r="KZJ54" s="95">
        <f t="shared" ref="KZJ54:KZJ55" si="1384">SUM(KYX54:KZI54)</f>
        <v>0</v>
      </c>
      <c r="KZK54" s="106" t="s">
        <v>53</v>
      </c>
      <c r="KZL54" s="105">
        <v>9491.7000000000007</v>
      </c>
      <c r="KZM54" s="90">
        <f t="shared" ref="KZM54:KZM55" si="1385">SUM(KZL54/12)</f>
        <v>790.97500000000002</v>
      </c>
      <c r="KZN54" s="115">
        <v>0</v>
      </c>
      <c r="KZO54" s="115">
        <f t="shared" ref="KZO54:KZY55" si="1386">KZN54</f>
        <v>0</v>
      </c>
      <c r="KZP54" s="115">
        <f t="shared" si="1386"/>
        <v>0</v>
      </c>
      <c r="KZQ54" s="115">
        <f t="shared" si="1386"/>
        <v>0</v>
      </c>
      <c r="KZR54" s="115">
        <f t="shared" si="1386"/>
        <v>0</v>
      </c>
      <c r="KZS54" s="115">
        <f t="shared" si="1386"/>
        <v>0</v>
      </c>
      <c r="KZT54" s="115">
        <f t="shared" si="1386"/>
        <v>0</v>
      </c>
      <c r="KZU54" s="115">
        <f t="shared" si="1386"/>
        <v>0</v>
      </c>
      <c r="KZV54" s="115">
        <f t="shared" si="1386"/>
        <v>0</v>
      </c>
      <c r="KZW54" s="115">
        <f t="shared" si="1386"/>
        <v>0</v>
      </c>
      <c r="KZX54" s="115">
        <f t="shared" si="1386"/>
        <v>0</v>
      </c>
      <c r="KZY54" s="115">
        <f t="shared" si="1386"/>
        <v>0</v>
      </c>
      <c r="KZZ54" s="95">
        <f t="shared" ref="KZZ54:KZZ55" si="1387">SUM(KZN54:KZY54)</f>
        <v>0</v>
      </c>
      <c r="LAA54" s="106" t="s">
        <v>53</v>
      </c>
      <c r="LAB54" s="105">
        <v>9491.7000000000007</v>
      </c>
      <c r="LAC54" s="90">
        <f t="shared" ref="LAC54:LAC55" si="1388">SUM(LAB54/12)</f>
        <v>790.97500000000002</v>
      </c>
      <c r="LAD54" s="115">
        <v>0</v>
      </c>
      <c r="LAE54" s="115">
        <f t="shared" ref="LAE54:LAO55" si="1389">LAD54</f>
        <v>0</v>
      </c>
      <c r="LAF54" s="115">
        <f t="shared" si="1389"/>
        <v>0</v>
      </c>
      <c r="LAG54" s="115">
        <f t="shared" si="1389"/>
        <v>0</v>
      </c>
      <c r="LAH54" s="115">
        <f t="shared" si="1389"/>
        <v>0</v>
      </c>
      <c r="LAI54" s="115">
        <f t="shared" si="1389"/>
        <v>0</v>
      </c>
      <c r="LAJ54" s="115">
        <f t="shared" si="1389"/>
        <v>0</v>
      </c>
      <c r="LAK54" s="115">
        <f t="shared" si="1389"/>
        <v>0</v>
      </c>
      <c r="LAL54" s="115">
        <f t="shared" si="1389"/>
        <v>0</v>
      </c>
      <c r="LAM54" s="115">
        <f t="shared" si="1389"/>
        <v>0</v>
      </c>
      <c r="LAN54" s="115">
        <f t="shared" si="1389"/>
        <v>0</v>
      </c>
      <c r="LAO54" s="115">
        <f t="shared" si="1389"/>
        <v>0</v>
      </c>
      <c r="LAP54" s="95">
        <f t="shared" ref="LAP54:LAP55" si="1390">SUM(LAD54:LAO54)</f>
        <v>0</v>
      </c>
      <c r="LAQ54" s="106" t="s">
        <v>53</v>
      </c>
      <c r="LAR54" s="105">
        <v>9491.7000000000007</v>
      </c>
      <c r="LAS54" s="90">
        <f t="shared" ref="LAS54:LAS55" si="1391">SUM(LAR54/12)</f>
        <v>790.97500000000002</v>
      </c>
      <c r="LAT54" s="115">
        <v>0</v>
      </c>
      <c r="LAU54" s="115">
        <f t="shared" ref="LAU54:LBE55" si="1392">LAT54</f>
        <v>0</v>
      </c>
      <c r="LAV54" s="115">
        <f t="shared" si="1392"/>
        <v>0</v>
      </c>
      <c r="LAW54" s="115">
        <f t="shared" si="1392"/>
        <v>0</v>
      </c>
      <c r="LAX54" s="115">
        <f t="shared" si="1392"/>
        <v>0</v>
      </c>
      <c r="LAY54" s="115">
        <f t="shared" si="1392"/>
        <v>0</v>
      </c>
      <c r="LAZ54" s="115">
        <f t="shared" si="1392"/>
        <v>0</v>
      </c>
      <c r="LBA54" s="115">
        <f t="shared" si="1392"/>
        <v>0</v>
      </c>
      <c r="LBB54" s="115">
        <f t="shared" si="1392"/>
        <v>0</v>
      </c>
      <c r="LBC54" s="115">
        <f t="shared" si="1392"/>
        <v>0</v>
      </c>
      <c r="LBD54" s="115">
        <f t="shared" si="1392"/>
        <v>0</v>
      </c>
      <c r="LBE54" s="115">
        <f t="shared" si="1392"/>
        <v>0</v>
      </c>
      <c r="LBF54" s="95">
        <f t="shared" ref="LBF54:LBF55" si="1393">SUM(LAT54:LBE54)</f>
        <v>0</v>
      </c>
      <c r="LBG54" s="106" t="s">
        <v>53</v>
      </c>
      <c r="LBH54" s="105">
        <v>9491.7000000000007</v>
      </c>
      <c r="LBI54" s="90">
        <f t="shared" ref="LBI54:LBI55" si="1394">SUM(LBH54/12)</f>
        <v>790.97500000000002</v>
      </c>
      <c r="LBJ54" s="115">
        <v>0</v>
      </c>
      <c r="LBK54" s="115">
        <f t="shared" ref="LBK54:LBU55" si="1395">LBJ54</f>
        <v>0</v>
      </c>
      <c r="LBL54" s="115">
        <f t="shared" si="1395"/>
        <v>0</v>
      </c>
      <c r="LBM54" s="115">
        <f t="shared" si="1395"/>
        <v>0</v>
      </c>
      <c r="LBN54" s="115">
        <f t="shared" si="1395"/>
        <v>0</v>
      </c>
      <c r="LBO54" s="115">
        <f t="shared" si="1395"/>
        <v>0</v>
      </c>
      <c r="LBP54" s="115">
        <f t="shared" si="1395"/>
        <v>0</v>
      </c>
      <c r="LBQ54" s="115">
        <f t="shared" si="1395"/>
        <v>0</v>
      </c>
      <c r="LBR54" s="115">
        <f t="shared" si="1395"/>
        <v>0</v>
      </c>
      <c r="LBS54" s="115">
        <f t="shared" si="1395"/>
        <v>0</v>
      </c>
      <c r="LBT54" s="115">
        <f t="shared" si="1395"/>
        <v>0</v>
      </c>
      <c r="LBU54" s="115">
        <f t="shared" si="1395"/>
        <v>0</v>
      </c>
      <c r="LBV54" s="95">
        <f t="shared" ref="LBV54:LBV55" si="1396">SUM(LBJ54:LBU54)</f>
        <v>0</v>
      </c>
      <c r="LBW54" s="106" t="s">
        <v>53</v>
      </c>
      <c r="LBX54" s="105">
        <v>9491.7000000000007</v>
      </c>
      <c r="LBY54" s="90">
        <f t="shared" ref="LBY54:LBY55" si="1397">SUM(LBX54/12)</f>
        <v>790.97500000000002</v>
      </c>
      <c r="LBZ54" s="115">
        <v>0</v>
      </c>
      <c r="LCA54" s="115">
        <f t="shared" ref="LCA54:LCK55" si="1398">LBZ54</f>
        <v>0</v>
      </c>
      <c r="LCB54" s="115">
        <f t="shared" si="1398"/>
        <v>0</v>
      </c>
      <c r="LCC54" s="115">
        <f t="shared" si="1398"/>
        <v>0</v>
      </c>
      <c r="LCD54" s="115">
        <f t="shared" si="1398"/>
        <v>0</v>
      </c>
      <c r="LCE54" s="115">
        <f t="shared" si="1398"/>
        <v>0</v>
      </c>
      <c r="LCF54" s="115">
        <f t="shared" si="1398"/>
        <v>0</v>
      </c>
      <c r="LCG54" s="115">
        <f t="shared" si="1398"/>
        <v>0</v>
      </c>
      <c r="LCH54" s="115">
        <f t="shared" si="1398"/>
        <v>0</v>
      </c>
      <c r="LCI54" s="115">
        <f t="shared" si="1398"/>
        <v>0</v>
      </c>
      <c r="LCJ54" s="115">
        <f t="shared" si="1398"/>
        <v>0</v>
      </c>
      <c r="LCK54" s="115">
        <f t="shared" si="1398"/>
        <v>0</v>
      </c>
      <c r="LCL54" s="95">
        <f t="shared" ref="LCL54:LCL55" si="1399">SUM(LBZ54:LCK54)</f>
        <v>0</v>
      </c>
      <c r="LCM54" s="106" t="s">
        <v>53</v>
      </c>
      <c r="LCN54" s="105">
        <v>9491.7000000000007</v>
      </c>
      <c r="LCO54" s="90">
        <f t="shared" ref="LCO54:LCO55" si="1400">SUM(LCN54/12)</f>
        <v>790.97500000000002</v>
      </c>
      <c r="LCP54" s="115">
        <v>0</v>
      </c>
      <c r="LCQ54" s="115">
        <f t="shared" ref="LCQ54:LDA55" si="1401">LCP54</f>
        <v>0</v>
      </c>
      <c r="LCR54" s="115">
        <f t="shared" si="1401"/>
        <v>0</v>
      </c>
      <c r="LCS54" s="115">
        <f t="shared" si="1401"/>
        <v>0</v>
      </c>
      <c r="LCT54" s="115">
        <f t="shared" si="1401"/>
        <v>0</v>
      </c>
      <c r="LCU54" s="115">
        <f t="shared" si="1401"/>
        <v>0</v>
      </c>
      <c r="LCV54" s="115">
        <f t="shared" si="1401"/>
        <v>0</v>
      </c>
      <c r="LCW54" s="115">
        <f t="shared" si="1401"/>
        <v>0</v>
      </c>
      <c r="LCX54" s="115">
        <f t="shared" si="1401"/>
        <v>0</v>
      </c>
      <c r="LCY54" s="115">
        <f t="shared" si="1401"/>
        <v>0</v>
      </c>
      <c r="LCZ54" s="115">
        <f t="shared" si="1401"/>
        <v>0</v>
      </c>
      <c r="LDA54" s="115">
        <f t="shared" si="1401"/>
        <v>0</v>
      </c>
      <c r="LDB54" s="95">
        <f t="shared" ref="LDB54:LDB55" si="1402">SUM(LCP54:LDA54)</f>
        <v>0</v>
      </c>
      <c r="LDC54" s="106" t="s">
        <v>53</v>
      </c>
      <c r="LDD54" s="105">
        <v>9491.7000000000007</v>
      </c>
      <c r="LDE54" s="90">
        <f t="shared" ref="LDE54:LDE55" si="1403">SUM(LDD54/12)</f>
        <v>790.97500000000002</v>
      </c>
      <c r="LDF54" s="115">
        <v>0</v>
      </c>
      <c r="LDG54" s="115">
        <f t="shared" ref="LDG54:LDQ55" si="1404">LDF54</f>
        <v>0</v>
      </c>
      <c r="LDH54" s="115">
        <f t="shared" si="1404"/>
        <v>0</v>
      </c>
      <c r="LDI54" s="115">
        <f t="shared" si="1404"/>
        <v>0</v>
      </c>
      <c r="LDJ54" s="115">
        <f t="shared" si="1404"/>
        <v>0</v>
      </c>
      <c r="LDK54" s="115">
        <f t="shared" si="1404"/>
        <v>0</v>
      </c>
      <c r="LDL54" s="115">
        <f t="shared" si="1404"/>
        <v>0</v>
      </c>
      <c r="LDM54" s="115">
        <f t="shared" si="1404"/>
        <v>0</v>
      </c>
      <c r="LDN54" s="115">
        <f t="shared" si="1404"/>
        <v>0</v>
      </c>
      <c r="LDO54" s="115">
        <f t="shared" si="1404"/>
        <v>0</v>
      </c>
      <c r="LDP54" s="115">
        <f t="shared" si="1404"/>
        <v>0</v>
      </c>
      <c r="LDQ54" s="115">
        <f t="shared" si="1404"/>
        <v>0</v>
      </c>
      <c r="LDR54" s="95">
        <f t="shared" ref="LDR54:LDR55" si="1405">SUM(LDF54:LDQ54)</f>
        <v>0</v>
      </c>
      <c r="LDS54" s="106" t="s">
        <v>53</v>
      </c>
      <c r="LDT54" s="105">
        <v>9491.7000000000007</v>
      </c>
      <c r="LDU54" s="90">
        <f t="shared" ref="LDU54:LDU55" si="1406">SUM(LDT54/12)</f>
        <v>790.97500000000002</v>
      </c>
      <c r="LDV54" s="115">
        <v>0</v>
      </c>
      <c r="LDW54" s="115">
        <f t="shared" ref="LDW54:LEG55" si="1407">LDV54</f>
        <v>0</v>
      </c>
      <c r="LDX54" s="115">
        <f t="shared" si="1407"/>
        <v>0</v>
      </c>
      <c r="LDY54" s="115">
        <f t="shared" si="1407"/>
        <v>0</v>
      </c>
      <c r="LDZ54" s="115">
        <f t="shared" si="1407"/>
        <v>0</v>
      </c>
      <c r="LEA54" s="115">
        <f t="shared" si="1407"/>
        <v>0</v>
      </c>
      <c r="LEB54" s="115">
        <f t="shared" si="1407"/>
        <v>0</v>
      </c>
      <c r="LEC54" s="115">
        <f t="shared" si="1407"/>
        <v>0</v>
      </c>
      <c r="LED54" s="115">
        <f t="shared" si="1407"/>
        <v>0</v>
      </c>
      <c r="LEE54" s="115">
        <f t="shared" si="1407"/>
        <v>0</v>
      </c>
      <c r="LEF54" s="115">
        <f t="shared" si="1407"/>
        <v>0</v>
      </c>
      <c r="LEG54" s="115">
        <f t="shared" si="1407"/>
        <v>0</v>
      </c>
      <c r="LEH54" s="95">
        <f t="shared" ref="LEH54:LEH55" si="1408">SUM(LDV54:LEG54)</f>
        <v>0</v>
      </c>
      <c r="LEI54" s="106" t="s">
        <v>53</v>
      </c>
      <c r="LEJ54" s="105">
        <v>9491.7000000000007</v>
      </c>
      <c r="LEK54" s="90">
        <f t="shared" ref="LEK54:LEK55" si="1409">SUM(LEJ54/12)</f>
        <v>790.97500000000002</v>
      </c>
      <c r="LEL54" s="115">
        <v>0</v>
      </c>
      <c r="LEM54" s="115">
        <f t="shared" ref="LEM54:LEW55" si="1410">LEL54</f>
        <v>0</v>
      </c>
      <c r="LEN54" s="115">
        <f t="shared" si="1410"/>
        <v>0</v>
      </c>
      <c r="LEO54" s="115">
        <f t="shared" si="1410"/>
        <v>0</v>
      </c>
      <c r="LEP54" s="115">
        <f t="shared" si="1410"/>
        <v>0</v>
      </c>
      <c r="LEQ54" s="115">
        <f t="shared" si="1410"/>
        <v>0</v>
      </c>
      <c r="LER54" s="115">
        <f t="shared" si="1410"/>
        <v>0</v>
      </c>
      <c r="LES54" s="115">
        <f t="shared" si="1410"/>
        <v>0</v>
      </c>
      <c r="LET54" s="115">
        <f t="shared" si="1410"/>
        <v>0</v>
      </c>
      <c r="LEU54" s="115">
        <f t="shared" si="1410"/>
        <v>0</v>
      </c>
      <c r="LEV54" s="115">
        <f t="shared" si="1410"/>
        <v>0</v>
      </c>
      <c r="LEW54" s="115">
        <f t="shared" si="1410"/>
        <v>0</v>
      </c>
      <c r="LEX54" s="95">
        <f t="shared" ref="LEX54:LEX55" si="1411">SUM(LEL54:LEW54)</f>
        <v>0</v>
      </c>
      <c r="LEY54" s="106" t="s">
        <v>53</v>
      </c>
      <c r="LEZ54" s="105">
        <v>9491.7000000000007</v>
      </c>
      <c r="LFA54" s="90">
        <f t="shared" ref="LFA54:LFA55" si="1412">SUM(LEZ54/12)</f>
        <v>790.97500000000002</v>
      </c>
      <c r="LFB54" s="115">
        <v>0</v>
      </c>
      <c r="LFC54" s="115">
        <f t="shared" ref="LFC54:LFM55" si="1413">LFB54</f>
        <v>0</v>
      </c>
      <c r="LFD54" s="115">
        <f t="shared" si="1413"/>
        <v>0</v>
      </c>
      <c r="LFE54" s="115">
        <f t="shared" si="1413"/>
        <v>0</v>
      </c>
      <c r="LFF54" s="115">
        <f t="shared" si="1413"/>
        <v>0</v>
      </c>
      <c r="LFG54" s="115">
        <f t="shared" si="1413"/>
        <v>0</v>
      </c>
      <c r="LFH54" s="115">
        <f t="shared" si="1413"/>
        <v>0</v>
      </c>
      <c r="LFI54" s="115">
        <f t="shared" si="1413"/>
        <v>0</v>
      </c>
      <c r="LFJ54" s="115">
        <f t="shared" si="1413"/>
        <v>0</v>
      </c>
      <c r="LFK54" s="115">
        <f t="shared" si="1413"/>
        <v>0</v>
      </c>
      <c r="LFL54" s="115">
        <f t="shared" si="1413"/>
        <v>0</v>
      </c>
      <c r="LFM54" s="115">
        <f t="shared" si="1413"/>
        <v>0</v>
      </c>
      <c r="LFN54" s="95">
        <f t="shared" ref="LFN54:LFN55" si="1414">SUM(LFB54:LFM54)</f>
        <v>0</v>
      </c>
      <c r="LFO54" s="106" t="s">
        <v>53</v>
      </c>
      <c r="LFP54" s="105">
        <v>9491.7000000000007</v>
      </c>
      <c r="LFQ54" s="90">
        <f t="shared" ref="LFQ54:LFQ55" si="1415">SUM(LFP54/12)</f>
        <v>790.97500000000002</v>
      </c>
      <c r="LFR54" s="115">
        <v>0</v>
      </c>
      <c r="LFS54" s="115">
        <f t="shared" ref="LFS54:LGC55" si="1416">LFR54</f>
        <v>0</v>
      </c>
      <c r="LFT54" s="115">
        <f t="shared" si="1416"/>
        <v>0</v>
      </c>
      <c r="LFU54" s="115">
        <f t="shared" si="1416"/>
        <v>0</v>
      </c>
      <c r="LFV54" s="115">
        <f t="shared" si="1416"/>
        <v>0</v>
      </c>
      <c r="LFW54" s="115">
        <f t="shared" si="1416"/>
        <v>0</v>
      </c>
      <c r="LFX54" s="115">
        <f t="shared" si="1416"/>
        <v>0</v>
      </c>
      <c r="LFY54" s="115">
        <f t="shared" si="1416"/>
        <v>0</v>
      </c>
      <c r="LFZ54" s="115">
        <f t="shared" si="1416"/>
        <v>0</v>
      </c>
      <c r="LGA54" s="115">
        <f t="shared" si="1416"/>
        <v>0</v>
      </c>
      <c r="LGB54" s="115">
        <f t="shared" si="1416"/>
        <v>0</v>
      </c>
      <c r="LGC54" s="115">
        <f t="shared" si="1416"/>
        <v>0</v>
      </c>
      <c r="LGD54" s="95">
        <f t="shared" ref="LGD54:LGD55" si="1417">SUM(LFR54:LGC54)</f>
        <v>0</v>
      </c>
      <c r="LGE54" s="106" t="s">
        <v>53</v>
      </c>
      <c r="LGF54" s="105">
        <v>9491.7000000000007</v>
      </c>
      <c r="LGG54" s="90">
        <f t="shared" ref="LGG54:LGG55" si="1418">SUM(LGF54/12)</f>
        <v>790.97500000000002</v>
      </c>
      <c r="LGH54" s="115">
        <v>0</v>
      </c>
      <c r="LGI54" s="115">
        <f t="shared" ref="LGI54:LGS55" si="1419">LGH54</f>
        <v>0</v>
      </c>
      <c r="LGJ54" s="115">
        <f t="shared" si="1419"/>
        <v>0</v>
      </c>
      <c r="LGK54" s="115">
        <f t="shared" si="1419"/>
        <v>0</v>
      </c>
      <c r="LGL54" s="115">
        <f t="shared" si="1419"/>
        <v>0</v>
      </c>
      <c r="LGM54" s="115">
        <f t="shared" si="1419"/>
        <v>0</v>
      </c>
      <c r="LGN54" s="115">
        <f t="shared" si="1419"/>
        <v>0</v>
      </c>
      <c r="LGO54" s="115">
        <f t="shared" si="1419"/>
        <v>0</v>
      </c>
      <c r="LGP54" s="115">
        <f t="shared" si="1419"/>
        <v>0</v>
      </c>
      <c r="LGQ54" s="115">
        <f t="shared" si="1419"/>
        <v>0</v>
      </c>
      <c r="LGR54" s="115">
        <f t="shared" si="1419"/>
        <v>0</v>
      </c>
      <c r="LGS54" s="115">
        <f t="shared" si="1419"/>
        <v>0</v>
      </c>
      <c r="LGT54" s="95">
        <f t="shared" ref="LGT54:LGT55" si="1420">SUM(LGH54:LGS54)</f>
        <v>0</v>
      </c>
      <c r="LGU54" s="106" t="s">
        <v>53</v>
      </c>
      <c r="LGV54" s="105">
        <v>9491.7000000000007</v>
      </c>
      <c r="LGW54" s="90">
        <f t="shared" ref="LGW54:LGW55" si="1421">SUM(LGV54/12)</f>
        <v>790.97500000000002</v>
      </c>
      <c r="LGX54" s="115">
        <v>0</v>
      </c>
      <c r="LGY54" s="115">
        <f t="shared" ref="LGY54:LHI55" si="1422">LGX54</f>
        <v>0</v>
      </c>
      <c r="LGZ54" s="115">
        <f t="shared" si="1422"/>
        <v>0</v>
      </c>
      <c r="LHA54" s="115">
        <f t="shared" si="1422"/>
        <v>0</v>
      </c>
      <c r="LHB54" s="115">
        <f t="shared" si="1422"/>
        <v>0</v>
      </c>
      <c r="LHC54" s="115">
        <f t="shared" si="1422"/>
        <v>0</v>
      </c>
      <c r="LHD54" s="115">
        <f t="shared" si="1422"/>
        <v>0</v>
      </c>
      <c r="LHE54" s="115">
        <f t="shared" si="1422"/>
        <v>0</v>
      </c>
      <c r="LHF54" s="115">
        <f t="shared" si="1422"/>
        <v>0</v>
      </c>
      <c r="LHG54" s="115">
        <f t="shared" si="1422"/>
        <v>0</v>
      </c>
      <c r="LHH54" s="115">
        <f t="shared" si="1422"/>
        <v>0</v>
      </c>
      <c r="LHI54" s="115">
        <f t="shared" si="1422"/>
        <v>0</v>
      </c>
      <c r="LHJ54" s="95">
        <f t="shared" ref="LHJ54:LHJ55" si="1423">SUM(LGX54:LHI54)</f>
        <v>0</v>
      </c>
      <c r="LHK54" s="106" t="s">
        <v>53</v>
      </c>
      <c r="LHL54" s="105">
        <v>9491.7000000000007</v>
      </c>
      <c r="LHM54" s="90">
        <f t="shared" ref="LHM54:LHM55" si="1424">SUM(LHL54/12)</f>
        <v>790.97500000000002</v>
      </c>
      <c r="LHN54" s="115">
        <v>0</v>
      </c>
      <c r="LHO54" s="115">
        <f t="shared" ref="LHO54:LHY55" si="1425">LHN54</f>
        <v>0</v>
      </c>
      <c r="LHP54" s="115">
        <f t="shared" si="1425"/>
        <v>0</v>
      </c>
      <c r="LHQ54" s="115">
        <f t="shared" si="1425"/>
        <v>0</v>
      </c>
      <c r="LHR54" s="115">
        <f t="shared" si="1425"/>
        <v>0</v>
      </c>
      <c r="LHS54" s="115">
        <f t="shared" si="1425"/>
        <v>0</v>
      </c>
      <c r="LHT54" s="115">
        <f t="shared" si="1425"/>
        <v>0</v>
      </c>
      <c r="LHU54" s="115">
        <f t="shared" si="1425"/>
        <v>0</v>
      </c>
      <c r="LHV54" s="115">
        <f t="shared" si="1425"/>
        <v>0</v>
      </c>
      <c r="LHW54" s="115">
        <f t="shared" si="1425"/>
        <v>0</v>
      </c>
      <c r="LHX54" s="115">
        <f t="shared" si="1425"/>
        <v>0</v>
      </c>
      <c r="LHY54" s="115">
        <f t="shared" si="1425"/>
        <v>0</v>
      </c>
      <c r="LHZ54" s="95">
        <f t="shared" ref="LHZ54:LHZ55" si="1426">SUM(LHN54:LHY54)</f>
        <v>0</v>
      </c>
      <c r="LIA54" s="106" t="s">
        <v>53</v>
      </c>
      <c r="LIB54" s="105">
        <v>9491.7000000000007</v>
      </c>
      <c r="LIC54" s="90">
        <f t="shared" ref="LIC54:LIC55" si="1427">SUM(LIB54/12)</f>
        <v>790.97500000000002</v>
      </c>
      <c r="LID54" s="115">
        <v>0</v>
      </c>
      <c r="LIE54" s="115">
        <f t="shared" ref="LIE54:LIO55" si="1428">LID54</f>
        <v>0</v>
      </c>
      <c r="LIF54" s="115">
        <f t="shared" si="1428"/>
        <v>0</v>
      </c>
      <c r="LIG54" s="115">
        <f t="shared" si="1428"/>
        <v>0</v>
      </c>
      <c r="LIH54" s="115">
        <f t="shared" si="1428"/>
        <v>0</v>
      </c>
      <c r="LII54" s="115">
        <f t="shared" si="1428"/>
        <v>0</v>
      </c>
      <c r="LIJ54" s="115">
        <f t="shared" si="1428"/>
        <v>0</v>
      </c>
      <c r="LIK54" s="115">
        <f t="shared" si="1428"/>
        <v>0</v>
      </c>
      <c r="LIL54" s="115">
        <f t="shared" si="1428"/>
        <v>0</v>
      </c>
      <c r="LIM54" s="115">
        <f t="shared" si="1428"/>
        <v>0</v>
      </c>
      <c r="LIN54" s="115">
        <f t="shared" si="1428"/>
        <v>0</v>
      </c>
      <c r="LIO54" s="115">
        <f t="shared" si="1428"/>
        <v>0</v>
      </c>
      <c r="LIP54" s="95">
        <f t="shared" ref="LIP54:LIP55" si="1429">SUM(LID54:LIO54)</f>
        <v>0</v>
      </c>
      <c r="LIQ54" s="106" t="s">
        <v>53</v>
      </c>
      <c r="LIR54" s="105">
        <v>9491.7000000000007</v>
      </c>
      <c r="LIS54" s="90">
        <f t="shared" ref="LIS54:LIS55" si="1430">SUM(LIR54/12)</f>
        <v>790.97500000000002</v>
      </c>
      <c r="LIT54" s="115">
        <v>0</v>
      </c>
      <c r="LIU54" s="115">
        <f t="shared" ref="LIU54:LJE55" si="1431">LIT54</f>
        <v>0</v>
      </c>
      <c r="LIV54" s="115">
        <f t="shared" si="1431"/>
        <v>0</v>
      </c>
      <c r="LIW54" s="115">
        <f t="shared" si="1431"/>
        <v>0</v>
      </c>
      <c r="LIX54" s="115">
        <f t="shared" si="1431"/>
        <v>0</v>
      </c>
      <c r="LIY54" s="115">
        <f t="shared" si="1431"/>
        <v>0</v>
      </c>
      <c r="LIZ54" s="115">
        <f t="shared" si="1431"/>
        <v>0</v>
      </c>
      <c r="LJA54" s="115">
        <f t="shared" si="1431"/>
        <v>0</v>
      </c>
      <c r="LJB54" s="115">
        <f t="shared" si="1431"/>
        <v>0</v>
      </c>
      <c r="LJC54" s="115">
        <f t="shared" si="1431"/>
        <v>0</v>
      </c>
      <c r="LJD54" s="115">
        <f t="shared" si="1431"/>
        <v>0</v>
      </c>
      <c r="LJE54" s="115">
        <f t="shared" si="1431"/>
        <v>0</v>
      </c>
      <c r="LJF54" s="95">
        <f t="shared" ref="LJF54:LJF55" si="1432">SUM(LIT54:LJE54)</f>
        <v>0</v>
      </c>
      <c r="LJG54" s="106" t="s">
        <v>53</v>
      </c>
      <c r="LJH54" s="105">
        <v>9491.7000000000007</v>
      </c>
      <c r="LJI54" s="90">
        <f t="shared" ref="LJI54:LJI55" si="1433">SUM(LJH54/12)</f>
        <v>790.97500000000002</v>
      </c>
      <c r="LJJ54" s="115">
        <v>0</v>
      </c>
      <c r="LJK54" s="115">
        <f t="shared" ref="LJK54:LJU55" si="1434">LJJ54</f>
        <v>0</v>
      </c>
      <c r="LJL54" s="115">
        <f t="shared" si="1434"/>
        <v>0</v>
      </c>
      <c r="LJM54" s="115">
        <f t="shared" si="1434"/>
        <v>0</v>
      </c>
      <c r="LJN54" s="115">
        <f t="shared" si="1434"/>
        <v>0</v>
      </c>
      <c r="LJO54" s="115">
        <f t="shared" si="1434"/>
        <v>0</v>
      </c>
      <c r="LJP54" s="115">
        <f t="shared" si="1434"/>
        <v>0</v>
      </c>
      <c r="LJQ54" s="115">
        <f t="shared" si="1434"/>
        <v>0</v>
      </c>
      <c r="LJR54" s="115">
        <f t="shared" si="1434"/>
        <v>0</v>
      </c>
      <c r="LJS54" s="115">
        <f t="shared" si="1434"/>
        <v>0</v>
      </c>
      <c r="LJT54" s="115">
        <f t="shared" si="1434"/>
        <v>0</v>
      </c>
      <c r="LJU54" s="115">
        <f t="shared" si="1434"/>
        <v>0</v>
      </c>
      <c r="LJV54" s="95">
        <f t="shared" ref="LJV54:LJV55" si="1435">SUM(LJJ54:LJU54)</f>
        <v>0</v>
      </c>
      <c r="LJW54" s="106" t="s">
        <v>53</v>
      </c>
      <c r="LJX54" s="105">
        <v>9491.7000000000007</v>
      </c>
      <c r="LJY54" s="90">
        <f t="shared" ref="LJY54:LJY55" si="1436">SUM(LJX54/12)</f>
        <v>790.97500000000002</v>
      </c>
      <c r="LJZ54" s="115">
        <v>0</v>
      </c>
      <c r="LKA54" s="115">
        <f t="shared" ref="LKA54:LKK55" si="1437">LJZ54</f>
        <v>0</v>
      </c>
      <c r="LKB54" s="115">
        <f t="shared" si="1437"/>
        <v>0</v>
      </c>
      <c r="LKC54" s="115">
        <f t="shared" si="1437"/>
        <v>0</v>
      </c>
      <c r="LKD54" s="115">
        <f t="shared" si="1437"/>
        <v>0</v>
      </c>
      <c r="LKE54" s="115">
        <f t="shared" si="1437"/>
        <v>0</v>
      </c>
      <c r="LKF54" s="115">
        <f t="shared" si="1437"/>
        <v>0</v>
      </c>
      <c r="LKG54" s="115">
        <f t="shared" si="1437"/>
        <v>0</v>
      </c>
      <c r="LKH54" s="115">
        <f t="shared" si="1437"/>
        <v>0</v>
      </c>
      <c r="LKI54" s="115">
        <f t="shared" si="1437"/>
        <v>0</v>
      </c>
      <c r="LKJ54" s="115">
        <f t="shared" si="1437"/>
        <v>0</v>
      </c>
      <c r="LKK54" s="115">
        <f t="shared" si="1437"/>
        <v>0</v>
      </c>
      <c r="LKL54" s="95">
        <f t="shared" ref="LKL54:LKL55" si="1438">SUM(LJZ54:LKK54)</f>
        <v>0</v>
      </c>
      <c r="LKM54" s="106" t="s">
        <v>53</v>
      </c>
      <c r="LKN54" s="105">
        <v>9491.7000000000007</v>
      </c>
      <c r="LKO54" s="90">
        <f t="shared" ref="LKO54:LKO55" si="1439">SUM(LKN54/12)</f>
        <v>790.97500000000002</v>
      </c>
      <c r="LKP54" s="115">
        <v>0</v>
      </c>
      <c r="LKQ54" s="115">
        <f t="shared" ref="LKQ54:LLA55" si="1440">LKP54</f>
        <v>0</v>
      </c>
      <c r="LKR54" s="115">
        <f t="shared" si="1440"/>
        <v>0</v>
      </c>
      <c r="LKS54" s="115">
        <f t="shared" si="1440"/>
        <v>0</v>
      </c>
      <c r="LKT54" s="115">
        <f t="shared" si="1440"/>
        <v>0</v>
      </c>
      <c r="LKU54" s="115">
        <f t="shared" si="1440"/>
        <v>0</v>
      </c>
      <c r="LKV54" s="115">
        <f t="shared" si="1440"/>
        <v>0</v>
      </c>
      <c r="LKW54" s="115">
        <f t="shared" si="1440"/>
        <v>0</v>
      </c>
      <c r="LKX54" s="115">
        <f t="shared" si="1440"/>
        <v>0</v>
      </c>
      <c r="LKY54" s="115">
        <f t="shared" si="1440"/>
        <v>0</v>
      </c>
      <c r="LKZ54" s="115">
        <f t="shared" si="1440"/>
        <v>0</v>
      </c>
      <c r="LLA54" s="115">
        <f t="shared" si="1440"/>
        <v>0</v>
      </c>
      <c r="LLB54" s="95">
        <f t="shared" ref="LLB54:LLB55" si="1441">SUM(LKP54:LLA54)</f>
        <v>0</v>
      </c>
      <c r="LLC54" s="106" t="s">
        <v>53</v>
      </c>
      <c r="LLD54" s="105">
        <v>9491.7000000000007</v>
      </c>
      <c r="LLE54" s="90">
        <f t="shared" ref="LLE54:LLE55" si="1442">SUM(LLD54/12)</f>
        <v>790.97500000000002</v>
      </c>
      <c r="LLF54" s="115">
        <v>0</v>
      </c>
      <c r="LLG54" s="115">
        <f t="shared" ref="LLG54:LLQ55" si="1443">LLF54</f>
        <v>0</v>
      </c>
      <c r="LLH54" s="115">
        <f t="shared" si="1443"/>
        <v>0</v>
      </c>
      <c r="LLI54" s="115">
        <f t="shared" si="1443"/>
        <v>0</v>
      </c>
      <c r="LLJ54" s="115">
        <f t="shared" si="1443"/>
        <v>0</v>
      </c>
      <c r="LLK54" s="115">
        <f t="shared" si="1443"/>
        <v>0</v>
      </c>
      <c r="LLL54" s="115">
        <f t="shared" si="1443"/>
        <v>0</v>
      </c>
      <c r="LLM54" s="115">
        <f t="shared" si="1443"/>
        <v>0</v>
      </c>
      <c r="LLN54" s="115">
        <f t="shared" si="1443"/>
        <v>0</v>
      </c>
      <c r="LLO54" s="115">
        <f t="shared" si="1443"/>
        <v>0</v>
      </c>
      <c r="LLP54" s="115">
        <f t="shared" si="1443"/>
        <v>0</v>
      </c>
      <c r="LLQ54" s="115">
        <f t="shared" si="1443"/>
        <v>0</v>
      </c>
      <c r="LLR54" s="95">
        <f t="shared" ref="LLR54:LLR55" si="1444">SUM(LLF54:LLQ54)</f>
        <v>0</v>
      </c>
      <c r="LLS54" s="106" t="s">
        <v>53</v>
      </c>
      <c r="LLT54" s="105">
        <v>9491.7000000000007</v>
      </c>
      <c r="LLU54" s="90">
        <f t="shared" ref="LLU54:LLU55" si="1445">SUM(LLT54/12)</f>
        <v>790.97500000000002</v>
      </c>
      <c r="LLV54" s="115">
        <v>0</v>
      </c>
      <c r="LLW54" s="115">
        <f t="shared" ref="LLW54:LMG55" si="1446">LLV54</f>
        <v>0</v>
      </c>
      <c r="LLX54" s="115">
        <f t="shared" si="1446"/>
        <v>0</v>
      </c>
      <c r="LLY54" s="115">
        <f t="shared" si="1446"/>
        <v>0</v>
      </c>
      <c r="LLZ54" s="115">
        <f t="shared" si="1446"/>
        <v>0</v>
      </c>
      <c r="LMA54" s="115">
        <f t="shared" si="1446"/>
        <v>0</v>
      </c>
      <c r="LMB54" s="115">
        <f t="shared" si="1446"/>
        <v>0</v>
      </c>
      <c r="LMC54" s="115">
        <f t="shared" si="1446"/>
        <v>0</v>
      </c>
      <c r="LMD54" s="115">
        <f t="shared" si="1446"/>
        <v>0</v>
      </c>
      <c r="LME54" s="115">
        <f t="shared" si="1446"/>
        <v>0</v>
      </c>
      <c r="LMF54" s="115">
        <f t="shared" si="1446"/>
        <v>0</v>
      </c>
      <c r="LMG54" s="115">
        <f t="shared" si="1446"/>
        <v>0</v>
      </c>
      <c r="LMH54" s="95">
        <f t="shared" ref="LMH54:LMH55" si="1447">SUM(LLV54:LMG54)</f>
        <v>0</v>
      </c>
      <c r="LMI54" s="106" t="s">
        <v>53</v>
      </c>
      <c r="LMJ54" s="105">
        <v>9491.7000000000007</v>
      </c>
      <c r="LMK54" s="90">
        <f t="shared" ref="LMK54:LMK55" si="1448">SUM(LMJ54/12)</f>
        <v>790.97500000000002</v>
      </c>
      <c r="LML54" s="115">
        <v>0</v>
      </c>
      <c r="LMM54" s="115">
        <f t="shared" ref="LMM54:LMW55" si="1449">LML54</f>
        <v>0</v>
      </c>
      <c r="LMN54" s="115">
        <f t="shared" si="1449"/>
        <v>0</v>
      </c>
      <c r="LMO54" s="115">
        <f t="shared" si="1449"/>
        <v>0</v>
      </c>
      <c r="LMP54" s="115">
        <f t="shared" si="1449"/>
        <v>0</v>
      </c>
      <c r="LMQ54" s="115">
        <f t="shared" si="1449"/>
        <v>0</v>
      </c>
      <c r="LMR54" s="115">
        <f t="shared" si="1449"/>
        <v>0</v>
      </c>
      <c r="LMS54" s="115">
        <f t="shared" si="1449"/>
        <v>0</v>
      </c>
      <c r="LMT54" s="115">
        <f t="shared" si="1449"/>
        <v>0</v>
      </c>
      <c r="LMU54" s="115">
        <f t="shared" si="1449"/>
        <v>0</v>
      </c>
      <c r="LMV54" s="115">
        <f t="shared" si="1449"/>
        <v>0</v>
      </c>
      <c r="LMW54" s="115">
        <f t="shared" si="1449"/>
        <v>0</v>
      </c>
      <c r="LMX54" s="95">
        <f t="shared" ref="LMX54:LMX55" si="1450">SUM(LML54:LMW54)</f>
        <v>0</v>
      </c>
      <c r="LMY54" s="106" t="s">
        <v>53</v>
      </c>
      <c r="LMZ54" s="105">
        <v>9491.7000000000007</v>
      </c>
      <c r="LNA54" s="90">
        <f t="shared" ref="LNA54:LNA55" si="1451">SUM(LMZ54/12)</f>
        <v>790.97500000000002</v>
      </c>
      <c r="LNB54" s="115">
        <v>0</v>
      </c>
      <c r="LNC54" s="115">
        <f t="shared" ref="LNC54:LNM55" si="1452">LNB54</f>
        <v>0</v>
      </c>
      <c r="LND54" s="115">
        <f t="shared" si="1452"/>
        <v>0</v>
      </c>
      <c r="LNE54" s="115">
        <f t="shared" si="1452"/>
        <v>0</v>
      </c>
      <c r="LNF54" s="115">
        <f t="shared" si="1452"/>
        <v>0</v>
      </c>
      <c r="LNG54" s="115">
        <f t="shared" si="1452"/>
        <v>0</v>
      </c>
      <c r="LNH54" s="115">
        <f t="shared" si="1452"/>
        <v>0</v>
      </c>
      <c r="LNI54" s="115">
        <f t="shared" si="1452"/>
        <v>0</v>
      </c>
      <c r="LNJ54" s="115">
        <f t="shared" si="1452"/>
        <v>0</v>
      </c>
      <c r="LNK54" s="115">
        <f t="shared" si="1452"/>
        <v>0</v>
      </c>
      <c r="LNL54" s="115">
        <f t="shared" si="1452"/>
        <v>0</v>
      </c>
      <c r="LNM54" s="115">
        <f t="shared" si="1452"/>
        <v>0</v>
      </c>
      <c r="LNN54" s="95">
        <f t="shared" ref="LNN54:LNN55" si="1453">SUM(LNB54:LNM54)</f>
        <v>0</v>
      </c>
      <c r="LNO54" s="106" t="s">
        <v>53</v>
      </c>
      <c r="LNP54" s="105">
        <v>9491.7000000000007</v>
      </c>
      <c r="LNQ54" s="90">
        <f t="shared" ref="LNQ54:LNQ55" si="1454">SUM(LNP54/12)</f>
        <v>790.97500000000002</v>
      </c>
      <c r="LNR54" s="115">
        <v>0</v>
      </c>
      <c r="LNS54" s="115">
        <f t="shared" ref="LNS54:LOC55" si="1455">LNR54</f>
        <v>0</v>
      </c>
      <c r="LNT54" s="115">
        <f t="shared" si="1455"/>
        <v>0</v>
      </c>
      <c r="LNU54" s="115">
        <f t="shared" si="1455"/>
        <v>0</v>
      </c>
      <c r="LNV54" s="115">
        <f t="shared" si="1455"/>
        <v>0</v>
      </c>
      <c r="LNW54" s="115">
        <f t="shared" si="1455"/>
        <v>0</v>
      </c>
      <c r="LNX54" s="115">
        <f t="shared" si="1455"/>
        <v>0</v>
      </c>
      <c r="LNY54" s="115">
        <f t="shared" si="1455"/>
        <v>0</v>
      </c>
      <c r="LNZ54" s="115">
        <f t="shared" si="1455"/>
        <v>0</v>
      </c>
      <c r="LOA54" s="115">
        <f t="shared" si="1455"/>
        <v>0</v>
      </c>
      <c r="LOB54" s="115">
        <f t="shared" si="1455"/>
        <v>0</v>
      </c>
      <c r="LOC54" s="115">
        <f t="shared" si="1455"/>
        <v>0</v>
      </c>
      <c r="LOD54" s="95">
        <f t="shared" ref="LOD54:LOD55" si="1456">SUM(LNR54:LOC54)</f>
        <v>0</v>
      </c>
      <c r="LOE54" s="106" t="s">
        <v>53</v>
      </c>
      <c r="LOF54" s="105">
        <v>9491.7000000000007</v>
      </c>
      <c r="LOG54" s="90">
        <f t="shared" ref="LOG54:LOG55" si="1457">SUM(LOF54/12)</f>
        <v>790.97500000000002</v>
      </c>
      <c r="LOH54" s="115">
        <v>0</v>
      </c>
      <c r="LOI54" s="115">
        <f t="shared" ref="LOI54:LOS55" si="1458">LOH54</f>
        <v>0</v>
      </c>
      <c r="LOJ54" s="115">
        <f t="shared" si="1458"/>
        <v>0</v>
      </c>
      <c r="LOK54" s="115">
        <f t="shared" si="1458"/>
        <v>0</v>
      </c>
      <c r="LOL54" s="115">
        <f t="shared" si="1458"/>
        <v>0</v>
      </c>
      <c r="LOM54" s="115">
        <f t="shared" si="1458"/>
        <v>0</v>
      </c>
      <c r="LON54" s="115">
        <f t="shared" si="1458"/>
        <v>0</v>
      </c>
      <c r="LOO54" s="115">
        <f t="shared" si="1458"/>
        <v>0</v>
      </c>
      <c r="LOP54" s="115">
        <f t="shared" si="1458"/>
        <v>0</v>
      </c>
      <c r="LOQ54" s="115">
        <f t="shared" si="1458"/>
        <v>0</v>
      </c>
      <c r="LOR54" s="115">
        <f t="shared" si="1458"/>
        <v>0</v>
      </c>
      <c r="LOS54" s="115">
        <f t="shared" si="1458"/>
        <v>0</v>
      </c>
      <c r="LOT54" s="95">
        <f t="shared" ref="LOT54:LOT55" si="1459">SUM(LOH54:LOS54)</f>
        <v>0</v>
      </c>
      <c r="LOU54" s="106" t="s">
        <v>53</v>
      </c>
      <c r="LOV54" s="105">
        <v>9491.7000000000007</v>
      </c>
      <c r="LOW54" s="90">
        <f t="shared" ref="LOW54:LOW55" si="1460">SUM(LOV54/12)</f>
        <v>790.97500000000002</v>
      </c>
      <c r="LOX54" s="115">
        <v>0</v>
      </c>
      <c r="LOY54" s="115">
        <f t="shared" ref="LOY54:LPI55" si="1461">LOX54</f>
        <v>0</v>
      </c>
      <c r="LOZ54" s="115">
        <f t="shared" si="1461"/>
        <v>0</v>
      </c>
      <c r="LPA54" s="115">
        <f t="shared" si="1461"/>
        <v>0</v>
      </c>
      <c r="LPB54" s="115">
        <f t="shared" si="1461"/>
        <v>0</v>
      </c>
      <c r="LPC54" s="115">
        <f t="shared" si="1461"/>
        <v>0</v>
      </c>
      <c r="LPD54" s="115">
        <f t="shared" si="1461"/>
        <v>0</v>
      </c>
      <c r="LPE54" s="115">
        <f t="shared" si="1461"/>
        <v>0</v>
      </c>
      <c r="LPF54" s="115">
        <f t="shared" si="1461"/>
        <v>0</v>
      </c>
      <c r="LPG54" s="115">
        <f t="shared" si="1461"/>
        <v>0</v>
      </c>
      <c r="LPH54" s="115">
        <f t="shared" si="1461"/>
        <v>0</v>
      </c>
      <c r="LPI54" s="115">
        <f t="shared" si="1461"/>
        <v>0</v>
      </c>
      <c r="LPJ54" s="95">
        <f t="shared" ref="LPJ54:LPJ55" si="1462">SUM(LOX54:LPI54)</f>
        <v>0</v>
      </c>
      <c r="LPK54" s="106" t="s">
        <v>53</v>
      </c>
      <c r="LPL54" s="105">
        <v>9491.7000000000007</v>
      </c>
      <c r="LPM54" s="90">
        <f t="shared" ref="LPM54:LPM55" si="1463">SUM(LPL54/12)</f>
        <v>790.97500000000002</v>
      </c>
      <c r="LPN54" s="115">
        <v>0</v>
      </c>
      <c r="LPO54" s="115">
        <f t="shared" ref="LPO54:LPY55" si="1464">LPN54</f>
        <v>0</v>
      </c>
      <c r="LPP54" s="115">
        <f t="shared" si="1464"/>
        <v>0</v>
      </c>
      <c r="LPQ54" s="115">
        <f t="shared" si="1464"/>
        <v>0</v>
      </c>
      <c r="LPR54" s="115">
        <f t="shared" si="1464"/>
        <v>0</v>
      </c>
      <c r="LPS54" s="115">
        <f t="shared" si="1464"/>
        <v>0</v>
      </c>
      <c r="LPT54" s="115">
        <f t="shared" si="1464"/>
        <v>0</v>
      </c>
      <c r="LPU54" s="115">
        <f t="shared" si="1464"/>
        <v>0</v>
      </c>
      <c r="LPV54" s="115">
        <f t="shared" si="1464"/>
        <v>0</v>
      </c>
      <c r="LPW54" s="115">
        <f t="shared" si="1464"/>
        <v>0</v>
      </c>
      <c r="LPX54" s="115">
        <f t="shared" si="1464"/>
        <v>0</v>
      </c>
      <c r="LPY54" s="115">
        <f t="shared" si="1464"/>
        <v>0</v>
      </c>
      <c r="LPZ54" s="95">
        <f t="shared" ref="LPZ54:LPZ55" si="1465">SUM(LPN54:LPY54)</f>
        <v>0</v>
      </c>
      <c r="LQA54" s="106" t="s">
        <v>53</v>
      </c>
      <c r="LQB54" s="105">
        <v>9491.7000000000007</v>
      </c>
      <c r="LQC54" s="90">
        <f t="shared" ref="LQC54:LQC55" si="1466">SUM(LQB54/12)</f>
        <v>790.97500000000002</v>
      </c>
      <c r="LQD54" s="115">
        <v>0</v>
      </c>
      <c r="LQE54" s="115">
        <f t="shared" ref="LQE54:LQO55" si="1467">LQD54</f>
        <v>0</v>
      </c>
      <c r="LQF54" s="115">
        <f t="shared" si="1467"/>
        <v>0</v>
      </c>
      <c r="LQG54" s="115">
        <f t="shared" si="1467"/>
        <v>0</v>
      </c>
      <c r="LQH54" s="115">
        <f t="shared" si="1467"/>
        <v>0</v>
      </c>
      <c r="LQI54" s="115">
        <f t="shared" si="1467"/>
        <v>0</v>
      </c>
      <c r="LQJ54" s="115">
        <f t="shared" si="1467"/>
        <v>0</v>
      </c>
      <c r="LQK54" s="115">
        <f t="shared" si="1467"/>
        <v>0</v>
      </c>
      <c r="LQL54" s="115">
        <f t="shared" si="1467"/>
        <v>0</v>
      </c>
      <c r="LQM54" s="115">
        <f t="shared" si="1467"/>
        <v>0</v>
      </c>
      <c r="LQN54" s="115">
        <f t="shared" si="1467"/>
        <v>0</v>
      </c>
      <c r="LQO54" s="115">
        <f t="shared" si="1467"/>
        <v>0</v>
      </c>
      <c r="LQP54" s="95">
        <f t="shared" ref="LQP54:LQP55" si="1468">SUM(LQD54:LQO54)</f>
        <v>0</v>
      </c>
      <c r="LQQ54" s="106" t="s">
        <v>53</v>
      </c>
      <c r="LQR54" s="105">
        <v>9491.7000000000007</v>
      </c>
      <c r="LQS54" s="90">
        <f t="shared" ref="LQS54:LQS55" si="1469">SUM(LQR54/12)</f>
        <v>790.97500000000002</v>
      </c>
      <c r="LQT54" s="115">
        <v>0</v>
      </c>
      <c r="LQU54" s="115">
        <f t="shared" ref="LQU54:LRE55" si="1470">LQT54</f>
        <v>0</v>
      </c>
      <c r="LQV54" s="115">
        <f t="shared" si="1470"/>
        <v>0</v>
      </c>
      <c r="LQW54" s="115">
        <f t="shared" si="1470"/>
        <v>0</v>
      </c>
      <c r="LQX54" s="115">
        <f t="shared" si="1470"/>
        <v>0</v>
      </c>
      <c r="LQY54" s="115">
        <f t="shared" si="1470"/>
        <v>0</v>
      </c>
      <c r="LQZ54" s="115">
        <f t="shared" si="1470"/>
        <v>0</v>
      </c>
      <c r="LRA54" s="115">
        <f t="shared" si="1470"/>
        <v>0</v>
      </c>
      <c r="LRB54" s="115">
        <f t="shared" si="1470"/>
        <v>0</v>
      </c>
      <c r="LRC54" s="115">
        <f t="shared" si="1470"/>
        <v>0</v>
      </c>
      <c r="LRD54" s="115">
        <f t="shared" si="1470"/>
        <v>0</v>
      </c>
      <c r="LRE54" s="115">
        <f t="shared" si="1470"/>
        <v>0</v>
      </c>
      <c r="LRF54" s="95">
        <f t="shared" ref="LRF54:LRF55" si="1471">SUM(LQT54:LRE54)</f>
        <v>0</v>
      </c>
      <c r="LRG54" s="106" t="s">
        <v>53</v>
      </c>
      <c r="LRH54" s="105">
        <v>9491.7000000000007</v>
      </c>
      <c r="LRI54" s="90">
        <f t="shared" ref="LRI54:LRI55" si="1472">SUM(LRH54/12)</f>
        <v>790.97500000000002</v>
      </c>
      <c r="LRJ54" s="115">
        <v>0</v>
      </c>
      <c r="LRK54" s="115">
        <f t="shared" ref="LRK54:LRU55" si="1473">LRJ54</f>
        <v>0</v>
      </c>
      <c r="LRL54" s="115">
        <f t="shared" si="1473"/>
        <v>0</v>
      </c>
      <c r="LRM54" s="115">
        <f t="shared" si="1473"/>
        <v>0</v>
      </c>
      <c r="LRN54" s="115">
        <f t="shared" si="1473"/>
        <v>0</v>
      </c>
      <c r="LRO54" s="115">
        <f t="shared" si="1473"/>
        <v>0</v>
      </c>
      <c r="LRP54" s="115">
        <f t="shared" si="1473"/>
        <v>0</v>
      </c>
      <c r="LRQ54" s="115">
        <f t="shared" si="1473"/>
        <v>0</v>
      </c>
      <c r="LRR54" s="115">
        <f t="shared" si="1473"/>
        <v>0</v>
      </c>
      <c r="LRS54" s="115">
        <f t="shared" si="1473"/>
        <v>0</v>
      </c>
      <c r="LRT54" s="115">
        <f t="shared" si="1473"/>
        <v>0</v>
      </c>
      <c r="LRU54" s="115">
        <f t="shared" si="1473"/>
        <v>0</v>
      </c>
      <c r="LRV54" s="95">
        <f t="shared" ref="LRV54:LRV55" si="1474">SUM(LRJ54:LRU54)</f>
        <v>0</v>
      </c>
      <c r="LRW54" s="106" t="s">
        <v>53</v>
      </c>
      <c r="LRX54" s="105">
        <v>9491.7000000000007</v>
      </c>
      <c r="LRY54" s="90">
        <f t="shared" ref="LRY54:LRY55" si="1475">SUM(LRX54/12)</f>
        <v>790.97500000000002</v>
      </c>
      <c r="LRZ54" s="115">
        <v>0</v>
      </c>
      <c r="LSA54" s="115">
        <f t="shared" ref="LSA54:LSK55" si="1476">LRZ54</f>
        <v>0</v>
      </c>
      <c r="LSB54" s="115">
        <f t="shared" si="1476"/>
        <v>0</v>
      </c>
      <c r="LSC54" s="115">
        <f t="shared" si="1476"/>
        <v>0</v>
      </c>
      <c r="LSD54" s="115">
        <f t="shared" si="1476"/>
        <v>0</v>
      </c>
      <c r="LSE54" s="115">
        <f t="shared" si="1476"/>
        <v>0</v>
      </c>
      <c r="LSF54" s="115">
        <f t="shared" si="1476"/>
        <v>0</v>
      </c>
      <c r="LSG54" s="115">
        <f t="shared" si="1476"/>
        <v>0</v>
      </c>
      <c r="LSH54" s="115">
        <f t="shared" si="1476"/>
        <v>0</v>
      </c>
      <c r="LSI54" s="115">
        <f t="shared" si="1476"/>
        <v>0</v>
      </c>
      <c r="LSJ54" s="115">
        <f t="shared" si="1476"/>
        <v>0</v>
      </c>
      <c r="LSK54" s="115">
        <f t="shared" si="1476"/>
        <v>0</v>
      </c>
      <c r="LSL54" s="95">
        <f t="shared" ref="LSL54:LSL55" si="1477">SUM(LRZ54:LSK54)</f>
        <v>0</v>
      </c>
      <c r="LSM54" s="106" t="s">
        <v>53</v>
      </c>
      <c r="LSN54" s="105">
        <v>9491.7000000000007</v>
      </c>
      <c r="LSO54" s="90">
        <f t="shared" ref="LSO54:LSO55" si="1478">SUM(LSN54/12)</f>
        <v>790.97500000000002</v>
      </c>
      <c r="LSP54" s="115">
        <v>0</v>
      </c>
      <c r="LSQ54" s="115">
        <f t="shared" ref="LSQ54:LTA55" si="1479">LSP54</f>
        <v>0</v>
      </c>
      <c r="LSR54" s="115">
        <f t="shared" si="1479"/>
        <v>0</v>
      </c>
      <c r="LSS54" s="115">
        <f t="shared" si="1479"/>
        <v>0</v>
      </c>
      <c r="LST54" s="115">
        <f t="shared" si="1479"/>
        <v>0</v>
      </c>
      <c r="LSU54" s="115">
        <f t="shared" si="1479"/>
        <v>0</v>
      </c>
      <c r="LSV54" s="115">
        <f t="shared" si="1479"/>
        <v>0</v>
      </c>
      <c r="LSW54" s="115">
        <f t="shared" si="1479"/>
        <v>0</v>
      </c>
      <c r="LSX54" s="115">
        <f t="shared" si="1479"/>
        <v>0</v>
      </c>
      <c r="LSY54" s="115">
        <f t="shared" si="1479"/>
        <v>0</v>
      </c>
      <c r="LSZ54" s="115">
        <f t="shared" si="1479"/>
        <v>0</v>
      </c>
      <c r="LTA54" s="115">
        <f t="shared" si="1479"/>
        <v>0</v>
      </c>
      <c r="LTB54" s="95">
        <f t="shared" ref="LTB54:LTB55" si="1480">SUM(LSP54:LTA54)</f>
        <v>0</v>
      </c>
      <c r="LTC54" s="106" t="s">
        <v>53</v>
      </c>
      <c r="LTD54" s="105">
        <v>9491.7000000000007</v>
      </c>
      <c r="LTE54" s="90">
        <f t="shared" ref="LTE54:LTE55" si="1481">SUM(LTD54/12)</f>
        <v>790.97500000000002</v>
      </c>
      <c r="LTF54" s="115">
        <v>0</v>
      </c>
      <c r="LTG54" s="115">
        <f t="shared" ref="LTG54:LTQ55" si="1482">LTF54</f>
        <v>0</v>
      </c>
      <c r="LTH54" s="115">
        <f t="shared" si="1482"/>
        <v>0</v>
      </c>
      <c r="LTI54" s="115">
        <f t="shared" si="1482"/>
        <v>0</v>
      </c>
      <c r="LTJ54" s="115">
        <f t="shared" si="1482"/>
        <v>0</v>
      </c>
      <c r="LTK54" s="115">
        <f t="shared" si="1482"/>
        <v>0</v>
      </c>
      <c r="LTL54" s="115">
        <f t="shared" si="1482"/>
        <v>0</v>
      </c>
      <c r="LTM54" s="115">
        <f t="shared" si="1482"/>
        <v>0</v>
      </c>
      <c r="LTN54" s="115">
        <f t="shared" si="1482"/>
        <v>0</v>
      </c>
      <c r="LTO54" s="115">
        <f t="shared" si="1482"/>
        <v>0</v>
      </c>
      <c r="LTP54" s="115">
        <f t="shared" si="1482"/>
        <v>0</v>
      </c>
      <c r="LTQ54" s="115">
        <f t="shared" si="1482"/>
        <v>0</v>
      </c>
      <c r="LTR54" s="95">
        <f t="shared" ref="LTR54:LTR55" si="1483">SUM(LTF54:LTQ54)</f>
        <v>0</v>
      </c>
      <c r="LTS54" s="106" t="s">
        <v>53</v>
      </c>
      <c r="LTT54" s="105">
        <v>9491.7000000000007</v>
      </c>
      <c r="LTU54" s="90">
        <f t="shared" ref="LTU54:LTU55" si="1484">SUM(LTT54/12)</f>
        <v>790.97500000000002</v>
      </c>
      <c r="LTV54" s="115">
        <v>0</v>
      </c>
      <c r="LTW54" s="115">
        <f t="shared" ref="LTW54:LUG55" si="1485">LTV54</f>
        <v>0</v>
      </c>
      <c r="LTX54" s="115">
        <f t="shared" si="1485"/>
        <v>0</v>
      </c>
      <c r="LTY54" s="115">
        <f t="shared" si="1485"/>
        <v>0</v>
      </c>
      <c r="LTZ54" s="115">
        <f t="shared" si="1485"/>
        <v>0</v>
      </c>
      <c r="LUA54" s="115">
        <f t="shared" si="1485"/>
        <v>0</v>
      </c>
      <c r="LUB54" s="115">
        <f t="shared" si="1485"/>
        <v>0</v>
      </c>
      <c r="LUC54" s="115">
        <f t="shared" si="1485"/>
        <v>0</v>
      </c>
      <c r="LUD54" s="115">
        <f t="shared" si="1485"/>
        <v>0</v>
      </c>
      <c r="LUE54" s="115">
        <f t="shared" si="1485"/>
        <v>0</v>
      </c>
      <c r="LUF54" s="115">
        <f t="shared" si="1485"/>
        <v>0</v>
      </c>
      <c r="LUG54" s="115">
        <f t="shared" si="1485"/>
        <v>0</v>
      </c>
      <c r="LUH54" s="95">
        <f t="shared" ref="LUH54:LUH55" si="1486">SUM(LTV54:LUG54)</f>
        <v>0</v>
      </c>
      <c r="LUI54" s="106" t="s">
        <v>53</v>
      </c>
      <c r="LUJ54" s="105">
        <v>9491.7000000000007</v>
      </c>
      <c r="LUK54" s="90">
        <f t="shared" ref="LUK54:LUK55" si="1487">SUM(LUJ54/12)</f>
        <v>790.97500000000002</v>
      </c>
      <c r="LUL54" s="115">
        <v>0</v>
      </c>
      <c r="LUM54" s="115">
        <f t="shared" ref="LUM54:LUW55" si="1488">LUL54</f>
        <v>0</v>
      </c>
      <c r="LUN54" s="115">
        <f t="shared" si="1488"/>
        <v>0</v>
      </c>
      <c r="LUO54" s="115">
        <f t="shared" si="1488"/>
        <v>0</v>
      </c>
      <c r="LUP54" s="115">
        <f t="shared" si="1488"/>
        <v>0</v>
      </c>
      <c r="LUQ54" s="115">
        <f t="shared" si="1488"/>
        <v>0</v>
      </c>
      <c r="LUR54" s="115">
        <f t="shared" si="1488"/>
        <v>0</v>
      </c>
      <c r="LUS54" s="115">
        <f t="shared" si="1488"/>
        <v>0</v>
      </c>
      <c r="LUT54" s="115">
        <f t="shared" si="1488"/>
        <v>0</v>
      </c>
      <c r="LUU54" s="115">
        <f t="shared" si="1488"/>
        <v>0</v>
      </c>
      <c r="LUV54" s="115">
        <f t="shared" si="1488"/>
        <v>0</v>
      </c>
      <c r="LUW54" s="115">
        <f t="shared" si="1488"/>
        <v>0</v>
      </c>
      <c r="LUX54" s="95">
        <f t="shared" ref="LUX54:LUX55" si="1489">SUM(LUL54:LUW54)</f>
        <v>0</v>
      </c>
      <c r="LUY54" s="106" t="s">
        <v>53</v>
      </c>
      <c r="LUZ54" s="105">
        <v>9491.7000000000007</v>
      </c>
      <c r="LVA54" s="90">
        <f t="shared" ref="LVA54:LVA55" si="1490">SUM(LUZ54/12)</f>
        <v>790.97500000000002</v>
      </c>
      <c r="LVB54" s="115">
        <v>0</v>
      </c>
      <c r="LVC54" s="115">
        <f t="shared" ref="LVC54:LVM55" si="1491">LVB54</f>
        <v>0</v>
      </c>
      <c r="LVD54" s="115">
        <f t="shared" si="1491"/>
        <v>0</v>
      </c>
      <c r="LVE54" s="115">
        <f t="shared" si="1491"/>
        <v>0</v>
      </c>
      <c r="LVF54" s="115">
        <f t="shared" si="1491"/>
        <v>0</v>
      </c>
      <c r="LVG54" s="115">
        <f t="shared" si="1491"/>
        <v>0</v>
      </c>
      <c r="LVH54" s="115">
        <f t="shared" si="1491"/>
        <v>0</v>
      </c>
      <c r="LVI54" s="115">
        <f t="shared" si="1491"/>
        <v>0</v>
      </c>
      <c r="LVJ54" s="115">
        <f t="shared" si="1491"/>
        <v>0</v>
      </c>
      <c r="LVK54" s="115">
        <f t="shared" si="1491"/>
        <v>0</v>
      </c>
      <c r="LVL54" s="115">
        <f t="shared" si="1491"/>
        <v>0</v>
      </c>
      <c r="LVM54" s="115">
        <f t="shared" si="1491"/>
        <v>0</v>
      </c>
      <c r="LVN54" s="95">
        <f t="shared" ref="LVN54:LVN55" si="1492">SUM(LVB54:LVM54)</f>
        <v>0</v>
      </c>
      <c r="LVO54" s="106" t="s">
        <v>53</v>
      </c>
      <c r="LVP54" s="105">
        <v>9491.7000000000007</v>
      </c>
      <c r="LVQ54" s="90">
        <f t="shared" ref="LVQ54:LVQ55" si="1493">SUM(LVP54/12)</f>
        <v>790.97500000000002</v>
      </c>
      <c r="LVR54" s="115">
        <v>0</v>
      </c>
      <c r="LVS54" s="115">
        <f t="shared" ref="LVS54:LWC55" si="1494">LVR54</f>
        <v>0</v>
      </c>
      <c r="LVT54" s="115">
        <f t="shared" si="1494"/>
        <v>0</v>
      </c>
      <c r="LVU54" s="115">
        <f t="shared" si="1494"/>
        <v>0</v>
      </c>
      <c r="LVV54" s="115">
        <f t="shared" si="1494"/>
        <v>0</v>
      </c>
      <c r="LVW54" s="115">
        <f t="shared" si="1494"/>
        <v>0</v>
      </c>
      <c r="LVX54" s="115">
        <f t="shared" si="1494"/>
        <v>0</v>
      </c>
      <c r="LVY54" s="115">
        <f t="shared" si="1494"/>
        <v>0</v>
      </c>
      <c r="LVZ54" s="115">
        <f t="shared" si="1494"/>
        <v>0</v>
      </c>
      <c r="LWA54" s="115">
        <f t="shared" si="1494"/>
        <v>0</v>
      </c>
      <c r="LWB54" s="115">
        <f t="shared" si="1494"/>
        <v>0</v>
      </c>
      <c r="LWC54" s="115">
        <f t="shared" si="1494"/>
        <v>0</v>
      </c>
      <c r="LWD54" s="95">
        <f t="shared" ref="LWD54:LWD55" si="1495">SUM(LVR54:LWC54)</f>
        <v>0</v>
      </c>
      <c r="LWE54" s="106" t="s">
        <v>53</v>
      </c>
      <c r="LWF54" s="105">
        <v>9491.7000000000007</v>
      </c>
      <c r="LWG54" s="90">
        <f t="shared" ref="LWG54:LWG55" si="1496">SUM(LWF54/12)</f>
        <v>790.97500000000002</v>
      </c>
      <c r="LWH54" s="115">
        <v>0</v>
      </c>
      <c r="LWI54" s="115">
        <f t="shared" ref="LWI54:LWS55" si="1497">LWH54</f>
        <v>0</v>
      </c>
      <c r="LWJ54" s="115">
        <f t="shared" si="1497"/>
        <v>0</v>
      </c>
      <c r="LWK54" s="115">
        <f t="shared" si="1497"/>
        <v>0</v>
      </c>
      <c r="LWL54" s="115">
        <f t="shared" si="1497"/>
        <v>0</v>
      </c>
      <c r="LWM54" s="115">
        <f t="shared" si="1497"/>
        <v>0</v>
      </c>
      <c r="LWN54" s="115">
        <f t="shared" si="1497"/>
        <v>0</v>
      </c>
      <c r="LWO54" s="115">
        <f t="shared" si="1497"/>
        <v>0</v>
      </c>
      <c r="LWP54" s="115">
        <f t="shared" si="1497"/>
        <v>0</v>
      </c>
      <c r="LWQ54" s="115">
        <f t="shared" si="1497"/>
        <v>0</v>
      </c>
      <c r="LWR54" s="115">
        <f t="shared" si="1497"/>
        <v>0</v>
      </c>
      <c r="LWS54" s="115">
        <f t="shared" si="1497"/>
        <v>0</v>
      </c>
      <c r="LWT54" s="95">
        <f t="shared" ref="LWT54:LWT55" si="1498">SUM(LWH54:LWS54)</f>
        <v>0</v>
      </c>
      <c r="LWU54" s="106" t="s">
        <v>53</v>
      </c>
      <c r="LWV54" s="105">
        <v>9491.7000000000007</v>
      </c>
      <c r="LWW54" s="90">
        <f t="shared" ref="LWW54:LWW55" si="1499">SUM(LWV54/12)</f>
        <v>790.97500000000002</v>
      </c>
      <c r="LWX54" s="115">
        <v>0</v>
      </c>
      <c r="LWY54" s="115">
        <f t="shared" ref="LWY54:LXI55" si="1500">LWX54</f>
        <v>0</v>
      </c>
      <c r="LWZ54" s="115">
        <f t="shared" si="1500"/>
        <v>0</v>
      </c>
      <c r="LXA54" s="115">
        <f t="shared" si="1500"/>
        <v>0</v>
      </c>
      <c r="LXB54" s="115">
        <f t="shared" si="1500"/>
        <v>0</v>
      </c>
      <c r="LXC54" s="115">
        <f t="shared" si="1500"/>
        <v>0</v>
      </c>
      <c r="LXD54" s="115">
        <f t="shared" si="1500"/>
        <v>0</v>
      </c>
      <c r="LXE54" s="115">
        <f t="shared" si="1500"/>
        <v>0</v>
      </c>
      <c r="LXF54" s="115">
        <f t="shared" si="1500"/>
        <v>0</v>
      </c>
      <c r="LXG54" s="115">
        <f t="shared" si="1500"/>
        <v>0</v>
      </c>
      <c r="LXH54" s="115">
        <f t="shared" si="1500"/>
        <v>0</v>
      </c>
      <c r="LXI54" s="115">
        <f t="shared" si="1500"/>
        <v>0</v>
      </c>
      <c r="LXJ54" s="95">
        <f t="shared" ref="LXJ54:LXJ55" si="1501">SUM(LWX54:LXI54)</f>
        <v>0</v>
      </c>
      <c r="LXK54" s="106" t="s">
        <v>53</v>
      </c>
      <c r="LXL54" s="105">
        <v>9491.7000000000007</v>
      </c>
      <c r="LXM54" s="90">
        <f t="shared" ref="LXM54:LXM55" si="1502">SUM(LXL54/12)</f>
        <v>790.97500000000002</v>
      </c>
      <c r="LXN54" s="115">
        <v>0</v>
      </c>
      <c r="LXO54" s="115">
        <f t="shared" ref="LXO54:LXY55" si="1503">LXN54</f>
        <v>0</v>
      </c>
      <c r="LXP54" s="115">
        <f t="shared" si="1503"/>
        <v>0</v>
      </c>
      <c r="LXQ54" s="115">
        <f t="shared" si="1503"/>
        <v>0</v>
      </c>
      <c r="LXR54" s="115">
        <f t="shared" si="1503"/>
        <v>0</v>
      </c>
      <c r="LXS54" s="115">
        <f t="shared" si="1503"/>
        <v>0</v>
      </c>
      <c r="LXT54" s="115">
        <f t="shared" si="1503"/>
        <v>0</v>
      </c>
      <c r="LXU54" s="115">
        <f t="shared" si="1503"/>
        <v>0</v>
      </c>
      <c r="LXV54" s="115">
        <f t="shared" si="1503"/>
        <v>0</v>
      </c>
      <c r="LXW54" s="115">
        <f t="shared" si="1503"/>
        <v>0</v>
      </c>
      <c r="LXX54" s="115">
        <f t="shared" si="1503"/>
        <v>0</v>
      </c>
      <c r="LXY54" s="115">
        <f t="shared" si="1503"/>
        <v>0</v>
      </c>
      <c r="LXZ54" s="95">
        <f t="shared" ref="LXZ54:LXZ55" si="1504">SUM(LXN54:LXY54)</f>
        <v>0</v>
      </c>
      <c r="LYA54" s="106" t="s">
        <v>53</v>
      </c>
      <c r="LYB54" s="105">
        <v>9491.7000000000007</v>
      </c>
      <c r="LYC54" s="90">
        <f t="shared" ref="LYC54:LYC55" si="1505">SUM(LYB54/12)</f>
        <v>790.97500000000002</v>
      </c>
      <c r="LYD54" s="115">
        <v>0</v>
      </c>
      <c r="LYE54" s="115">
        <f t="shared" ref="LYE54:LYO55" si="1506">LYD54</f>
        <v>0</v>
      </c>
      <c r="LYF54" s="115">
        <f t="shared" si="1506"/>
        <v>0</v>
      </c>
      <c r="LYG54" s="115">
        <f t="shared" si="1506"/>
        <v>0</v>
      </c>
      <c r="LYH54" s="115">
        <f t="shared" si="1506"/>
        <v>0</v>
      </c>
      <c r="LYI54" s="115">
        <f t="shared" si="1506"/>
        <v>0</v>
      </c>
      <c r="LYJ54" s="115">
        <f t="shared" si="1506"/>
        <v>0</v>
      </c>
      <c r="LYK54" s="115">
        <f t="shared" si="1506"/>
        <v>0</v>
      </c>
      <c r="LYL54" s="115">
        <f t="shared" si="1506"/>
        <v>0</v>
      </c>
      <c r="LYM54" s="115">
        <f t="shared" si="1506"/>
        <v>0</v>
      </c>
      <c r="LYN54" s="115">
        <f t="shared" si="1506"/>
        <v>0</v>
      </c>
      <c r="LYO54" s="115">
        <f t="shared" si="1506"/>
        <v>0</v>
      </c>
      <c r="LYP54" s="95">
        <f t="shared" ref="LYP54:LYP55" si="1507">SUM(LYD54:LYO54)</f>
        <v>0</v>
      </c>
      <c r="LYQ54" s="106" t="s">
        <v>53</v>
      </c>
      <c r="LYR54" s="105">
        <v>9491.7000000000007</v>
      </c>
      <c r="LYS54" s="90">
        <f t="shared" ref="LYS54:LYS55" si="1508">SUM(LYR54/12)</f>
        <v>790.97500000000002</v>
      </c>
      <c r="LYT54" s="115">
        <v>0</v>
      </c>
      <c r="LYU54" s="115">
        <f t="shared" ref="LYU54:LZE55" si="1509">LYT54</f>
        <v>0</v>
      </c>
      <c r="LYV54" s="115">
        <f t="shared" si="1509"/>
        <v>0</v>
      </c>
      <c r="LYW54" s="115">
        <f t="shared" si="1509"/>
        <v>0</v>
      </c>
      <c r="LYX54" s="115">
        <f t="shared" si="1509"/>
        <v>0</v>
      </c>
      <c r="LYY54" s="115">
        <f t="shared" si="1509"/>
        <v>0</v>
      </c>
      <c r="LYZ54" s="115">
        <f t="shared" si="1509"/>
        <v>0</v>
      </c>
      <c r="LZA54" s="115">
        <f t="shared" si="1509"/>
        <v>0</v>
      </c>
      <c r="LZB54" s="115">
        <f t="shared" si="1509"/>
        <v>0</v>
      </c>
      <c r="LZC54" s="115">
        <f t="shared" si="1509"/>
        <v>0</v>
      </c>
      <c r="LZD54" s="115">
        <f t="shared" si="1509"/>
        <v>0</v>
      </c>
      <c r="LZE54" s="115">
        <f t="shared" si="1509"/>
        <v>0</v>
      </c>
      <c r="LZF54" s="95">
        <f t="shared" ref="LZF54:LZF55" si="1510">SUM(LYT54:LZE54)</f>
        <v>0</v>
      </c>
      <c r="LZG54" s="106" t="s">
        <v>53</v>
      </c>
      <c r="LZH54" s="105">
        <v>9491.7000000000007</v>
      </c>
      <c r="LZI54" s="90">
        <f t="shared" ref="LZI54:LZI55" si="1511">SUM(LZH54/12)</f>
        <v>790.97500000000002</v>
      </c>
      <c r="LZJ54" s="115">
        <v>0</v>
      </c>
      <c r="LZK54" s="115">
        <f t="shared" ref="LZK54:LZU55" si="1512">LZJ54</f>
        <v>0</v>
      </c>
      <c r="LZL54" s="115">
        <f t="shared" si="1512"/>
        <v>0</v>
      </c>
      <c r="LZM54" s="115">
        <f t="shared" si="1512"/>
        <v>0</v>
      </c>
      <c r="LZN54" s="115">
        <f t="shared" si="1512"/>
        <v>0</v>
      </c>
      <c r="LZO54" s="115">
        <f t="shared" si="1512"/>
        <v>0</v>
      </c>
      <c r="LZP54" s="115">
        <f t="shared" si="1512"/>
        <v>0</v>
      </c>
      <c r="LZQ54" s="115">
        <f t="shared" si="1512"/>
        <v>0</v>
      </c>
      <c r="LZR54" s="115">
        <f t="shared" si="1512"/>
        <v>0</v>
      </c>
      <c r="LZS54" s="115">
        <f t="shared" si="1512"/>
        <v>0</v>
      </c>
      <c r="LZT54" s="115">
        <f t="shared" si="1512"/>
        <v>0</v>
      </c>
      <c r="LZU54" s="115">
        <f t="shared" si="1512"/>
        <v>0</v>
      </c>
      <c r="LZV54" s="95">
        <f t="shared" ref="LZV54:LZV55" si="1513">SUM(LZJ54:LZU54)</f>
        <v>0</v>
      </c>
      <c r="LZW54" s="106" t="s">
        <v>53</v>
      </c>
      <c r="LZX54" s="105">
        <v>9491.7000000000007</v>
      </c>
      <c r="LZY54" s="90">
        <f t="shared" ref="LZY54:LZY55" si="1514">SUM(LZX54/12)</f>
        <v>790.97500000000002</v>
      </c>
      <c r="LZZ54" s="115">
        <v>0</v>
      </c>
      <c r="MAA54" s="115">
        <f t="shared" ref="MAA54:MAK55" si="1515">LZZ54</f>
        <v>0</v>
      </c>
      <c r="MAB54" s="115">
        <f t="shared" si="1515"/>
        <v>0</v>
      </c>
      <c r="MAC54" s="115">
        <f t="shared" si="1515"/>
        <v>0</v>
      </c>
      <c r="MAD54" s="115">
        <f t="shared" si="1515"/>
        <v>0</v>
      </c>
      <c r="MAE54" s="115">
        <f t="shared" si="1515"/>
        <v>0</v>
      </c>
      <c r="MAF54" s="115">
        <f t="shared" si="1515"/>
        <v>0</v>
      </c>
      <c r="MAG54" s="115">
        <f t="shared" si="1515"/>
        <v>0</v>
      </c>
      <c r="MAH54" s="115">
        <f t="shared" si="1515"/>
        <v>0</v>
      </c>
      <c r="MAI54" s="115">
        <f t="shared" si="1515"/>
        <v>0</v>
      </c>
      <c r="MAJ54" s="115">
        <f t="shared" si="1515"/>
        <v>0</v>
      </c>
      <c r="MAK54" s="115">
        <f t="shared" si="1515"/>
        <v>0</v>
      </c>
      <c r="MAL54" s="95">
        <f t="shared" ref="MAL54:MAL55" si="1516">SUM(LZZ54:MAK54)</f>
        <v>0</v>
      </c>
      <c r="MAM54" s="106" t="s">
        <v>53</v>
      </c>
      <c r="MAN54" s="105">
        <v>9491.7000000000007</v>
      </c>
      <c r="MAO54" s="90">
        <f t="shared" ref="MAO54:MAO55" si="1517">SUM(MAN54/12)</f>
        <v>790.97500000000002</v>
      </c>
      <c r="MAP54" s="115">
        <v>0</v>
      </c>
      <c r="MAQ54" s="115">
        <f t="shared" ref="MAQ54:MBA55" si="1518">MAP54</f>
        <v>0</v>
      </c>
      <c r="MAR54" s="115">
        <f t="shared" si="1518"/>
        <v>0</v>
      </c>
      <c r="MAS54" s="115">
        <f t="shared" si="1518"/>
        <v>0</v>
      </c>
      <c r="MAT54" s="115">
        <f t="shared" si="1518"/>
        <v>0</v>
      </c>
      <c r="MAU54" s="115">
        <f t="shared" si="1518"/>
        <v>0</v>
      </c>
      <c r="MAV54" s="115">
        <f t="shared" si="1518"/>
        <v>0</v>
      </c>
      <c r="MAW54" s="115">
        <f t="shared" si="1518"/>
        <v>0</v>
      </c>
      <c r="MAX54" s="115">
        <f t="shared" si="1518"/>
        <v>0</v>
      </c>
      <c r="MAY54" s="115">
        <f t="shared" si="1518"/>
        <v>0</v>
      </c>
      <c r="MAZ54" s="115">
        <f t="shared" si="1518"/>
        <v>0</v>
      </c>
      <c r="MBA54" s="115">
        <f t="shared" si="1518"/>
        <v>0</v>
      </c>
      <c r="MBB54" s="95">
        <f t="shared" ref="MBB54:MBB55" si="1519">SUM(MAP54:MBA54)</f>
        <v>0</v>
      </c>
      <c r="MBC54" s="106" t="s">
        <v>53</v>
      </c>
      <c r="MBD54" s="105">
        <v>9491.7000000000007</v>
      </c>
      <c r="MBE54" s="90">
        <f t="shared" ref="MBE54:MBE55" si="1520">SUM(MBD54/12)</f>
        <v>790.97500000000002</v>
      </c>
      <c r="MBF54" s="115">
        <v>0</v>
      </c>
      <c r="MBG54" s="115">
        <f t="shared" ref="MBG54:MBQ55" si="1521">MBF54</f>
        <v>0</v>
      </c>
      <c r="MBH54" s="115">
        <f t="shared" si="1521"/>
        <v>0</v>
      </c>
      <c r="MBI54" s="115">
        <f t="shared" si="1521"/>
        <v>0</v>
      </c>
      <c r="MBJ54" s="115">
        <f t="shared" si="1521"/>
        <v>0</v>
      </c>
      <c r="MBK54" s="115">
        <f t="shared" si="1521"/>
        <v>0</v>
      </c>
      <c r="MBL54" s="115">
        <f t="shared" si="1521"/>
        <v>0</v>
      </c>
      <c r="MBM54" s="115">
        <f t="shared" si="1521"/>
        <v>0</v>
      </c>
      <c r="MBN54" s="115">
        <f t="shared" si="1521"/>
        <v>0</v>
      </c>
      <c r="MBO54" s="115">
        <f t="shared" si="1521"/>
        <v>0</v>
      </c>
      <c r="MBP54" s="115">
        <f t="shared" si="1521"/>
        <v>0</v>
      </c>
      <c r="MBQ54" s="115">
        <f t="shared" si="1521"/>
        <v>0</v>
      </c>
      <c r="MBR54" s="95">
        <f t="shared" ref="MBR54:MBR55" si="1522">SUM(MBF54:MBQ54)</f>
        <v>0</v>
      </c>
      <c r="MBS54" s="106" t="s">
        <v>53</v>
      </c>
      <c r="MBT54" s="105">
        <v>9491.7000000000007</v>
      </c>
      <c r="MBU54" s="90">
        <f t="shared" ref="MBU54:MBU55" si="1523">SUM(MBT54/12)</f>
        <v>790.97500000000002</v>
      </c>
      <c r="MBV54" s="115">
        <v>0</v>
      </c>
      <c r="MBW54" s="115">
        <f t="shared" ref="MBW54:MCG55" si="1524">MBV54</f>
        <v>0</v>
      </c>
      <c r="MBX54" s="115">
        <f t="shared" si="1524"/>
        <v>0</v>
      </c>
      <c r="MBY54" s="115">
        <f t="shared" si="1524"/>
        <v>0</v>
      </c>
      <c r="MBZ54" s="115">
        <f t="shared" si="1524"/>
        <v>0</v>
      </c>
      <c r="MCA54" s="115">
        <f t="shared" si="1524"/>
        <v>0</v>
      </c>
      <c r="MCB54" s="115">
        <f t="shared" si="1524"/>
        <v>0</v>
      </c>
      <c r="MCC54" s="115">
        <f t="shared" si="1524"/>
        <v>0</v>
      </c>
      <c r="MCD54" s="115">
        <f t="shared" si="1524"/>
        <v>0</v>
      </c>
      <c r="MCE54" s="115">
        <f t="shared" si="1524"/>
        <v>0</v>
      </c>
      <c r="MCF54" s="115">
        <f t="shared" si="1524"/>
        <v>0</v>
      </c>
      <c r="MCG54" s="115">
        <f t="shared" si="1524"/>
        <v>0</v>
      </c>
      <c r="MCH54" s="95">
        <f t="shared" ref="MCH54:MCH55" si="1525">SUM(MBV54:MCG54)</f>
        <v>0</v>
      </c>
      <c r="MCI54" s="106" t="s">
        <v>53</v>
      </c>
      <c r="MCJ54" s="105">
        <v>9491.7000000000007</v>
      </c>
      <c r="MCK54" s="90">
        <f t="shared" ref="MCK54:MCK55" si="1526">SUM(MCJ54/12)</f>
        <v>790.97500000000002</v>
      </c>
      <c r="MCL54" s="115">
        <v>0</v>
      </c>
      <c r="MCM54" s="115">
        <f t="shared" ref="MCM54:MCW55" si="1527">MCL54</f>
        <v>0</v>
      </c>
      <c r="MCN54" s="115">
        <f t="shared" si="1527"/>
        <v>0</v>
      </c>
      <c r="MCO54" s="115">
        <f t="shared" si="1527"/>
        <v>0</v>
      </c>
      <c r="MCP54" s="115">
        <f t="shared" si="1527"/>
        <v>0</v>
      </c>
      <c r="MCQ54" s="115">
        <f t="shared" si="1527"/>
        <v>0</v>
      </c>
      <c r="MCR54" s="115">
        <f t="shared" si="1527"/>
        <v>0</v>
      </c>
      <c r="MCS54" s="115">
        <f t="shared" si="1527"/>
        <v>0</v>
      </c>
      <c r="MCT54" s="115">
        <f t="shared" si="1527"/>
        <v>0</v>
      </c>
      <c r="MCU54" s="115">
        <f t="shared" si="1527"/>
        <v>0</v>
      </c>
      <c r="MCV54" s="115">
        <f t="shared" si="1527"/>
        <v>0</v>
      </c>
      <c r="MCW54" s="115">
        <f t="shared" si="1527"/>
        <v>0</v>
      </c>
      <c r="MCX54" s="95">
        <f t="shared" ref="MCX54:MCX55" si="1528">SUM(MCL54:MCW54)</f>
        <v>0</v>
      </c>
      <c r="MCY54" s="106" t="s">
        <v>53</v>
      </c>
      <c r="MCZ54" s="105">
        <v>9491.7000000000007</v>
      </c>
      <c r="MDA54" s="90">
        <f t="shared" ref="MDA54:MDA55" si="1529">SUM(MCZ54/12)</f>
        <v>790.97500000000002</v>
      </c>
      <c r="MDB54" s="115">
        <v>0</v>
      </c>
      <c r="MDC54" s="115">
        <f t="shared" ref="MDC54:MDM55" si="1530">MDB54</f>
        <v>0</v>
      </c>
      <c r="MDD54" s="115">
        <f t="shared" si="1530"/>
        <v>0</v>
      </c>
      <c r="MDE54" s="115">
        <f t="shared" si="1530"/>
        <v>0</v>
      </c>
      <c r="MDF54" s="115">
        <f t="shared" si="1530"/>
        <v>0</v>
      </c>
      <c r="MDG54" s="115">
        <f t="shared" si="1530"/>
        <v>0</v>
      </c>
      <c r="MDH54" s="115">
        <f t="shared" si="1530"/>
        <v>0</v>
      </c>
      <c r="MDI54" s="115">
        <f t="shared" si="1530"/>
        <v>0</v>
      </c>
      <c r="MDJ54" s="115">
        <f t="shared" si="1530"/>
        <v>0</v>
      </c>
      <c r="MDK54" s="115">
        <f t="shared" si="1530"/>
        <v>0</v>
      </c>
      <c r="MDL54" s="115">
        <f t="shared" si="1530"/>
        <v>0</v>
      </c>
      <c r="MDM54" s="115">
        <f t="shared" si="1530"/>
        <v>0</v>
      </c>
      <c r="MDN54" s="95">
        <f t="shared" ref="MDN54:MDN55" si="1531">SUM(MDB54:MDM54)</f>
        <v>0</v>
      </c>
      <c r="MDO54" s="106" t="s">
        <v>53</v>
      </c>
      <c r="MDP54" s="105">
        <v>9491.7000000000007</v>
      </c>
      <c r="MDQ54" s="90">
        <f t="shared" ref="MDQ54:MDQ55" si="1532">SUM(MDP54/12)</f>
        <v>790.97500000000002</v>
      </c>
      <c r="MDR54" s="115">
        <v>0</v>
      </c>
      <c r="MDS54" s="115">
        <f t="shared" ref="MDS54:MEC55" si="1533">MDR54</f>
        <v>0</v>
      </c>
      <c r="MDT54" s="115">
        <f t="shared" si="1533"/>
        <v>0</v>
      </c>
      <c r="MDU54" s="115">
        <f t="shared" si="1533"/>
        <v>0</v>
      </c>
      <c r="MDV54" s="115">
        <f t="shared" si="1533"/>
        <v>0</v>
      </c>
      <c r="MDW54" s="115">
        <f t="shared" si="1533"/>
        <v>0</v>
      </c>
      <c r="MDX54" s="115">
        <f t="shared" si="1533"/>
        <v>0</v>
      </c>
      <c r="MDY54" s="115">
        <f t="shared" si="1533"/>
        <v>0</v>
      </c>
      <c r="MDZ54" s="115">
        <f t="shared" si="1533"/>
        <v>0</v>
      </c>
      <c r="MEA54" s="115">
        <f t="shared" si="1533"/>
        <v>0</v>
      </c>
      <c r="MEB54" s="115">
        <f t="shared" si="1533"/>
        <v>0</v>
      </c>
      <c r="MEC54" s="115">
        <f t="shared" si="1533"/>
        <v>0</v>
      </c>
      <c r="MED54" s="95">
        <f t="shared" ref="MED54:MED55" si="1534">SUM(MDR54:MEC54)</f>
        <v>0</v>
      </c>
      <c r="MEE54" s="106" t="s">
        <v>53</v>
      </c>
      <c r="MEF54" s="105">
        <v>9491.7000000000007</v>
      </c>
      <c r="MEG54" s="90">
        <f t="shared" ref="MEG54:MEG55" si="1535">SUM(MEF54/12)</f>
        <v>790.97500000000002</v>
      </c>
      <c r="MEH54" s="115">
        <v>0</v>
      </c>
      <c r="MEI54" s="115">
        <f t="shared" ref="MEI54:MES55" si="1536">MEH54</f>
        <v>0</v>
      </c>
      <c r="MEJ54" s="115">
        <f t="shared" si="1536"/>
        <v>0</v>
      </c>
      <c r="MEK54" s="115">
        <f t="shared" si="1536"/>
        <v>0</v>
      </c>
      <c r="MEL54" s="115">
        <f t="shared" si="1536"/>
        <v>0</v>
      </c>
      <c r="MEM54" s="115">
        <f t="shared" si="1536"/>
        <v>0</v>
      </c>
      <c r="MEN54" s="115">
        <f t="shared" si="1536"/>
        <v>0</v>
      </c>
      <c r="MEO54" s="115">
        <f t="shared" si="1536"/>
        <v>0</v>
      </c>
      <c r="MEP54" s="115">
        <f t="shared" si="1536"/>
        <v>0</v>
      </c>
      <c r="MEQ54" s="115">
        <f t="shared" si="1536"/>
        <v>0</v>
      </c>
      <c r="MER54" s="115">
        <f t="shared" si="1536"/>
        <v>0</v>
      </c>
      <c r="MES54" s="115">
        <f t="shared" si="1536"/>
        <v>0</v>
      </c>
      <c r="MET54" s="95">
        <f t="shared" ref="MET54:MET55" si="1537">SUM(MEH54:MES54)</f>
        <v>0</v>
      </c>
      <c r="MEU54" s="106" t="s">
        <v>53</v>
      </c>
      <c r="MEV54" s="105">
        <v>9491.7000000000007</v>
      </c>
      <c r="MEW54" s="90">
        <f t="shared" ref="MEW54:MEW55" si="1538">SUM(MEV54/12)</f>
        <v>790.97500000000002</v>
      </c>
      <c r="MEX54" s="115">
        <v>0</v>
      </c>
      <c r="MEY54" s="115">
        <f t="shared" ref="MEY54:MFI55" si="1539">MEX54</f>
        <v>0</v>
      </c>
      <c r="MEZ54" s="115">
        <f t="shared" si="1539"/>
        <v>0</v>
      </c>
      <c r="MFA54" s="115">
        <f t="shared" si="1539"/>
        <v>0</v>
      </c>
      <c r="MFB54" s="115">
        <f t="shared" si="1539"/>
        <v>0</v>
      </c>
      <c r="MFC54" s="115">
        <f t="shared" si="1539"/>
        <v>0</v>
      </c>
      <c r="MFD54" s="115">
        <f t="shared" si="1539"/>
        <v>0</v>
      </c>
      <c r="MFE54" s="115">
        <f t="shared" si="1539"/>
        <v>0</v>
      </c>
      <c r="MFF54" s="115">
        <f t="shared" si="1539"/>
        <v>0</v>
      </c>
      <c r="MFG54" s="115">
        <f t="shared" si="1539"/>
        <v>0</v>
      </c>
      <c r="MFH54" s="115">
        <f t="shared" si="1539"/>
        <v>0</v>
      </c>
      <c r="MFI54" s="115">
        <f t="shared" si="1539"/>
        <v>0</v>
      </c>
      <c r="MFJ54" s="95">
        <f t="shared" ref="MFJ54:MFJ55" si="1540">SUM(MEX54:MFI54)</f>
        <v>0</v>
      </c>
      <c r="MFK54" s="106" t="s">
        <v>53</v>
      </c>
      <c r="MFL54" s="105">
        <v>9491.7000000000007</v>
      </c>
      <c r="MFM54" s="90">
        <f t="shared" ref="MFM54:MFM55" si="1541">SUM(MFL54/12)</f>
        <v>790.97500000000002</v>
      </c>
      <c r="MFN54" s="115">
        <v>0</v>
      </c>
      <c r="MFO54" s="115">
        <f t="shared" ref="MFO54:MFY55" si="1542">MFN54</f>
        <v>0</v>
      </c>
      <c r="MFP54" s="115">
        <f t="shared" si="1542"/>
        <v>0</v>
      </c>
      <c r="MFQ54" s="115">
        <f t="shared" si="1542"/>
        <v>0</v>
      </c>
      <c r="MFR54" s="115">
        <f t="shared" si="1542"/>
        <v>0</v>
      </c>
      <c r="MFS54" s="115">
        <f t="shared" si="1542"/>
        <v>0</v>
      </c>
      <c r="MFT54" s="115">
        <f t="shared" si="1542"/>
        <v>0</v>
      </c>
      <c r="MFU54" s="115">
        <f t="shared" si="1542"/>
        <v>0</v>
      </c>
      <c r="MFV54" s="115">
        <f t="shared" si="1542"/>
        <v>0</v>
      </c>
      <c r="MFW54" s="115">
        <f t="shared" si="1542"/>
        <v>0</v>
      </c>
      <c r="MFX54" s="115">
        <f t="shared" si="1542"/>
        <v>0</v>
      </c>
      <c r="MFY54" s="115">
        <f t="shared" si="1542"/>
        <v>0</v>
      </c>
      <c r="MFZ54" s="95">
        <f t="shared" ref="MFZ54:MFZ55" si="1543">SUM(MFN54:MFY54)</f>
        <v>0</v>
      </c>
      <c r="MGA54" s="106" t="s">
        <v>53</v>
      </c>
      <c r="MGB54" s="105">
        <v>9491.7000000000007</v>
      </c>
      <c r="MGC54" s="90">
        <f t="shared" ref="MGC54:MGC55" si="1544">SUM(MGB54/12)</f>
        <v>790.97500000000002</v>
      </c>
      <c r="MGD54" s="115">
        <v>0</v>
      </c>
      <c r="MGE54" s="115">
        <f t="shared" ref="MGE54:MGO55" si="1545">MGD54</f>
        <v>0</v>
      </c>
      <c r="MGF54" s="115">
        <f t="shared" si="1545"/>
        <v>0</v>
      </c>
      <c r="MGG54" s="115">
        <f t="shared" si="1545"/>
        <v>0</v>
      </c>
      <c r="MGH54" s="115">
        <f t="shared" si="1545"/>
        <v>0</v>
      </c>
      <c r="MGI54" s="115">
        <f t="shared" si="1545"/>
        <v>0</v>
      </c>
      <c r="MGJ54" s="115">
        <f t="shared" si="1545"/>
        <v>0</v>
      </c>
      <c r="MGK54" s="115">
        <f t="shared" si="1545"/>
        <v>0</v>
      </c>
      <c r="MGL54" s="115">
        <f t="shared" si="1545"/>
        <v>0</v>
      </c>
      <c r="MGM54" s="115">
        <f t="shared" si="1545"/>
        <v>0</v>
      </c>
      <c r="MGN54" s="115">
        <f t="shared" si="1545"/>
        <v>0</v>
      </c>
      <c r="MGO54" s="115">
        <f t="shared" si="1545"/>
        <v>0</v>
      </c>
      <c r="MGP54" s="95">
        <f t="shared" ref="MGP54:MGP55" si="1546">SUM(MGD54:MGO54)</f>
        <v>0</v>
      </c>
      <c r="MGQ54" s="106" t="s">
        <v>53</v>
      </c>
      <c r="MGR54" s="105">
        <v>9491.7000000000007</v>
      </c>
      <c r="MGS54" s="90">
        <f t="shared" ref="MGS54:MGS55" si="1547">SUM(MGR54/12)</f>
        <v>790.97500000000002</v>
      </c>
      <c r="MGT54" s="115">
        <v>0</v>
      </c>
      <c r="MGU54" s="115">
        <f t="shared" ref="MGU54:MHE55" si="1548">MGT54</f>
        <v>0</v>
      </c>
      <c r="MGV54" s="115">
        <f t="shared" si="1548"/>
        <v>0</v>
      </c>
      <c r="MGW54" s="115">
        <f t="shared" si="1548"/>
        <v>0</v>
      </c>
      <c r="MGX54" s="115">
        <f t="shared" si="1548"/>
        <v>0</v>
      </c>
      <c r="MGY54" s="115">
        <f t="shared" si="1548"/>
        <v>0</v>
      </c>
      <c r="MGZ54" s="115">
        <f t="shared" si="1548"/>
        <v>0</v>
      </c>
      <c r="MHA54" s="115">
        <f t="shared" si="1548"/>
        <v>0</v>
      </c>
      <c r="MHB54" s="115">
        <f t="shared" si="1548"/>
        <v>0</v>
      </c>
      <c r="MHC54" s="115">
        <f t="shared" si="1548"/>
        <v>0</v>
      </c>
      <c r="MHD54" s="115">
        <f t="shared" si="1548"/>
        <v>0</v>
      </c>
      <c r="MHE54" s="115">
        <f t="shared" si="1548"/>
        <v>0</v>
      </c>
      <c r="MHF54" s="95">
        <f t="shared" ref="MHF54:MHF55" si="1549">SUM(MGT54:MHE54)</f>
        <v>0</v>
      </c>
      <c r="MHG54" s="106" t="s">
        <v>53</v>
      </c>
      <c r="MHH54" s="105">
        <v>9491.7000000000007</v>
      </c>
      <c r="MHI54" s="90">
        <f t="shared" ref="MHI54:MHI55" si="1550">SUM(MHH54/12)</f>
        <v>790.97500000000002</v>
      </c>
      <c r="MHJ54" s="115">
        <v>0</v>
      </c>
      <c r="MHK54" s="115">
        <f t="shared" ref="MHK54:MHU55" si="1551">MHJ54</f>
        <v>0</v>
      </c>
      <c r="MHL54" s="115">
        <f t="shared" si="1551"/>
        <v>0</v>
      </c>
      <c r="MHM54" s="115">
        <f t="shared" si="1551"/>
        <v>0</v>
      </c>
      <c r="MHN54" s="115">
        <f t="shared" si="1551"/>
        <v>0</v>
      </c>
      <c r="MHO54" s="115">
        <f t="shared" si="1551"/>
        <v>0</v>
      </c>
      <c r="MHP54" s="115">
        <f t="shared" si="1551"/>
        <v>0</v>
      </c>
      <c r="MHQ54" s="115">
        <f t="shared" si="1551"/>
        <v>0</v>
      </c>
      <c r="MHR54" s="115">
        <f t="shared" si="1551"/>
        <v>0</v>
      </c>
      <c r="MHS54" s="115">
        <f t="shared" si="1551"/>
        <v>0</v>
      </c>
      <c r="MHT54" s="115">
        <f t="shared" si="1551"/>
        <v>0</v>
      </c>
      <c r="MHU54" s="115">
        <f t="shared" si="1551"/>
        <v>0</v>
      </c>
      <c r="MHV54" s="95">
        <f t="shared" ref="MHV54:MHV55" si="1552">SUM(MHJ54:MHU54)</f>
        <v>0</v>
      </c>
      <c r="MHW54" s="106" t="s">
        <v>53</v>
      </c>
      <c r="MHX54" s="105">
        <v>9491.7000000000007</v>
      </c>
      <c r="MHY54" s="90">
        <f t="shared" ref="MHY54:MHY55" si="1553">SUM(MHX54/12)</f>
        <v>790.97500000000002</v>
      </c>
      <c r="MHZ54" s="115">
        <v>0</v>
      </c>
      <c r="MIA54" s="115">
        <f t="shared" ref="MIA54:MIK55" si="1554">MHZ54</f>
        <v>0</v>
      </c>
      <c r="MIB54" s="115">
        <f t="shared" si="1554"/>
        <v>0</v>
      </c>
      <c r="MIC54" s="115">
        <f t="shared" si="1554"/>
        <v>0</v>
      </c>
      <c r="MID54" s="115">
        <f t="shared" si="1554"/>
        <v>0</v>
      </c>
      <c r="MIE54" s="115">
        <f t="shared" si="1554"/>
        <v>0</v>
      </c>
      <c r="MIF54" s="115">
        <f t="shared" si="1554"/>
        <v>0</v>
      </c>
      <c r="MIG54" s="115">
        <f t="shared" si="1554"/>
        <v>0</v>
      </c>
      <c r="MIH54" s="115">
        <f t="shared" si="1554"/>
        <v>0</v>
      </c>
      <c r="MII54" s="115">
        <f t="shared" si="1554"/>
        <v>0</v>
      </c>
      <c r="MIJ54" s="115">
        <f t="shared" si="1554"/>
        <v>0</v>
      </c>
      <c r="MIK54" s="115">
        <f t="shared" si="1554"/>
        <v>0</v>
      </c>
      <c r="MIL54" s="95">
        <f t="shared" ref="MIL54:MIL55" si="1555">SUM(MHZ54:MIK54)</f>
        <v>0</v>
      </c>
      <c r="MIM54" s="106" t="s">
        <v>53</v>
      </c>
      <c r="MIN54" s="105">
        <v>9491.7000000000007</v>
      </c>
      <c r="MIO54" s="90">
        <f t="shared" ref="MIO54:MIO55" si="1556">SUM(MIN54/12)</f>
        <v>790.97500000000002</v>
      </c>
      <c r="MIP54" s="115">
        <v>0</v>
      </c>
      <c r="MIQ54" s="115">
        <f t="shared" ref="MIQ54:MJA55" si="1557">MIP54</f>
        <v>0</v>
      </c>
      <c r="MIR54" s="115">
        <f t="shared" si="1557"/>
        <v>0</v>
      </c>
      <c r="MIS54" s="115">
        <f t="shared" si="1557"/>
        <v>0</v>
      </c>
      <c r="MIT54" s="115">
        <f t="shared" si="1557"/>
        <v>0</v>
      </c>
      <c r="MIU54" s="115">
        <f t="shared" si="1557"/>
        <v>0</v>
      </c>
      <c r="MIV54" s="115">
        <f t="shared" si="1557"/>
        <v>0</v>
      </c>
      <c r="MIW54" s="115">
        <f t="shared" si="1557"/>
        <v>0</v>
      </c>
      <c r="MIX54" s="115">
        <f t="shared" si="1557"/>
        <v>0</v>
      </c>
      <c r="MIY54" s="115">
        <f t="shared" si="1557"/>
        <v>0</v>
      </c>
      <c r="MIZ54" s="115">
        <f t="shared" si="1557"/>
        <v>0</v>
      </c>
      <c r="MJA54" s="115">
        <f t="shared" si="1557"/>
        <v>0</v>
      </c>
      <c r="MJB54" s="95">
        <f t="shared" ref="MJB54:MJB55" si="1558">SUM(MIP54:MJA54)</f>
        <v>0</v>
      </c>
      <c r="MJC54" s="106" t="s">
        <v>53</v>
      </c>
      <c r="MJD54" s="105">
        <v>9491.7000000000007</v>
      </c>
      <c r="MJE54" s="90">
        <f t="shared" ref="MJE54:MJE55" si="1559">SUM(MJD54/12)</f>
        <v>790.97500000000002</v>
      </c>
      <c r="MJF54" s="115">
        <v>0</v>
      </c>
      <c r="MJG54" s="115">
        <f t="shared" ref="MJG54:MJQ55" si="1560">MJF54</f>
        <v>0</v>
      </c>
      <c r="MJH54" s="115">
        <f t="shared" si="1560"/>
        <v>0</v>
      </c>
      <c r="MJI54" s="115">
        <f t="shared" si="1560"/>
        <v>0</v>
      </c>
      <c r="MJJ54" s="115">
        <f t="shared" si="1560"/>
        <v>0</v>
      </c>
      <c r="MJK54" s="115">
        <f t="shared" si="1560"/>
        <v>0</v>
      </c>
      <c r="MJL54" s="115">
        <f t="shared" si="1560"/>
        <v>0</v>
      </c>
      <c r="MJM54" s="115">
        <f t="shared" si="1560"/>
        <v>0</v>
      </c>
      <c r="MJN54" s="115">
        <f t="shared" si="1560"/>
        <v>0</v>
      </c>
      <c r="MJO54" s="115">
        <f t="shared" si="1560"/>
        <v>0</v>
      </c>
      <c r="MJP54" s="115">
        <f t="shared" si="1560"/>
        <v>0</v>
      </c>
      <c r="MJQ54" s="115">
        <f t="shared" si="1560"/>
        <v>0</v>
      </c>
      <c r="MJR54" s="95">
        <f t="shared" ref="MJR54:MJR55" si="1561">SUM(MJF54:MJQ54)</f>
        <v>0</v>
      </c>
      <c r="MJS54" s="106" t="s">
        <v>53</v>
      </c>
      <c r="MJT54" s="105">
        <v>9491.7000000000007</v>
      </c>
      <c r="MJU54" s="90">
        <f t="shared" ref="MJU54:MJU55" si="1562">SUM(MJT54/12)</f>
        <v>790.97500000000002</v>
      </c>
      <c r="MJV54" s="115">
        <v>0</v>
      </c>
      <c r="MJW54" s="115">
        <f t="shared" ref="MJW54:MKG55" si="1563">MJV54</f>
        <v>0</v>
      </c>
      <c r="MJX54" s="115">
        <f t="shared" si="1563"/>
        <v>0</v>
      </c>
      <c r="MJY54" s="115">
        <f t="shared" si="1563"/>
        <v>0</v>
      </c>
      <c r="MJZ54" s="115">
        <f t="shared" si="1563"/>
        <v>0</v>
      </c>
      <c r="MKA54" s="115">
        <f t="shared" si="1563"/>
        <v>0</v>
      </c>
      <c r="MKB54" s="115">
        <f t="shared" si="1563"/>
        <v>0</v>
      </c>
      <c r="MKC54" s="115">
        <f t="shared" si="1563"/>
        <v>0</v>
      </c>
      <c r="MKD54" s="115">
        <f t="shared" si="1563"/>
        <v>0</v>
      </c>
      <c r="MKE54" s="115">
        <f t="shared" si="1563"/>
        <v>0</v>
      </c>
      <c r="MKF54" s="115">
        <f t="shared" si="1563"/>
        <v>0</v>
      </c>
      <c r="MKG54" s="115">
        <f t="shared" si="1563"/>
        <v>0</v>
      </c>
      <c r="MKH54" s="95">
        <f t="shared" ref="MKH54:MKH55" si="1564">SUM(MJV54:MKG54)</f>
        <v>0</v>
      </c>
      <c r="MKI54" s="106" t="s">
        <v>53</v>
      </c>
      <c r="MKJ54" s="105">
        <v>9491.7000000000007</v>
      </c>
      <c r="MKK54" s="90">
        <f t="shared" ref="MKK54:MKK55" si="1565">SUM(MKJ54/12)</f>
        <v>790.97500000000002</v>
      </c>
      <c r="MKL54" s="115">
        <v>0</v>
      </c>
      <c r="MKM54" s="115">
        <f t="shared" ref="MKM54:MKW55" si="1566">MKL54</f>
        <v>0</v>
      </c>
      <c r="MKN54" s="115">
        <f t="shared" si="1566"/>
        <v>0</v>
      </c>
      <c r="MKO54" s="115">
        <f t="shared" si="1566"/>
        <v>0</v>
      </c>
      <c r="MKP54" s="115">
        <f t="shared" si="1566"/>
        <v>0</v>
      </c>
      <c r="MKQ54" s="115">
        <f t="shared" si="1566"/>
        <v>0</v>
      </c>
      <c r="MKR54" s="115">
        <f t="shared" si="1566"/>
        <v>0</v>
      </c>
      <c r="MKS54" s="115">
        <f t="shared" si="1566"/>
        <v>0</v>
      </c>
      <c r="MKT54" s="115">
        <f t="shared" si="1566"/>
        <v>0</v>
      </c>
      <c r="MKU54" s="115">
        <f t="shared" si="1566"/>
        <v>0</v>
      </c>
      <c r="MKV54" s="115">
        <f t="shared" si="1566"/>
        <v>0</v>
      </c>
      <c r="MKW54" s="115">
        <f t="shared" si="1566"/>
        <v>0</v>
      </c>
      <c r="MKX54" s="95">
        <f t="shared" ref="MKX54:MKX55" si="1567">SUM(MKL54:MKW54)</f>
        <v>0</v>
      </c>
      <c r="MKY54" s="106" t="s">
        <v>53</v>
      </c>
      <c r="MKZ54" s="105">
        <v>9491.7000000000007</v>
      </c>
      <c r="MLA54" s="90">
        <f t="shared" ref="MLA54:MLA55" si="1568">SUM(MKZ54/12)</f>
        <v>790.97500000000002</v>
      </c>
      <c r="MLB54" s="115">
        <v>0</v>
      </c>
      <c r="MLC54" s="115">
        <f t="shared" ref="MLC54:MLM55" si="1569">MLB54</f>
        <v>0</v>
      </c>
      <c r="MLD54" s="115">
        <f t="shared" si="1569"/>
        <v>0</v>
      </c>
      <c r="MLE54" s="115">
        <f t="shared" si="1569"/>
        <v>0</v>
      </c>
      <c r="MLF54" s="115">
        <f t="shared" si="1569"/>
        <v>0</v>
      </c>
      <c r="MLG54" s="115">
        <f t="shared" si="1569"/>
        <v>0</v>
      </c>
      <c r="MLH54" s="115">
        <f t="shared" si="1569"/>
        <v>0</v>
      </c>
      <c r="MLI54" s="115">
        <f t="shared" si="1569"/>
        <v>0</v>
      </c>
      <c r="MLJ54" s="115">
        <f t="shared" si="1569"/>
        <v>0</v>
      </c>
      <c r="MLK54" s="115">
        <f t="shared" si="1569"/>
        <v>0</v>
      </c>
      <c r="MLL54" s="115">
        <f t="shared" si="1569"/>
        <v>0</v>
      </c>
      <c r="MLM54" s="115">
        <f t="shared" si="1569"/>
        <v>0</v>
      </c>
      <c r="MLN54" s="95">
        <f t="shared" ref="MLN54:MLN55" si="1570">SUM(MLB54:MLM54)</f>
        <v>0</v>
      </c>
      <c r="MLO54" s="106" t="s">
        <v>53</v>
      </c>
      <c r="MLP54" s="105">
        <v>9491.7000000000007</v>
      </c>
      <c r="MLQ54" s="90">
        <f t="shared" ref="MLQ54:MLQ55" si="1571">SUM(MLP54/12)</f>
        <v>790.97500000000002</v>
      </c>
      <c r="MLR54" s="115">
        <v>0</v>
      </c>
      <c r="MLS54" s="115">
        <f t="shared" ref="MLS54:MMC55" si="1572">MLR54</f>
        <v>0</v>
      </c>
      <c r="MLT54" s="115">
        <f t="shared" si="1572"/>
        <v>0</v>
      </c>
      <c r="MLU54" s="115">
        <f t="shared" si="1572"/>
        <v>0</v>
      </c>
      <c r="MLV54" s="115">
        <f t="shared" si="1572"/>
        <v>0</v>
      </c>
      <c r="MLW54" s="115">
        <f t="shared" si="1572"/>
        <v>0</v>
      </c>
      <c r="MLX54" s="115">
        <f t="shared" si="1572"/>
        <v>0</v>
      </c>
      <c r="MLY54" s="115">
        <f t="shared" si="1572"/>
        <v>0</v>
      </c>
      <c r="MLZ54" s="115">
        <f t="shared" si="1572"/>
        <v>0</v>
      </c>
      <c r="MMA54" s="115">
        <f t="shared" si="1572"/>
        <v>0</v>
      </c>
      <c r="MMB54" s="115">
        <f t="shared" si="1572"/>
        <v>0</v>
      </c>
      <c r="MMC54" s="115">
        <f t="shared" si="1572"/>
        <v>0</v>
      </c>
      <c r="MMD54" s="95">
        <f t="shared" ref="MMD54:MMD55" si="1573">SUM(MLR54:MMC54)</f>
        <v>0</v>
      </c>
      <c r="MME54" s="106" t="s">
        <v>53</v>
      </c>
      <c r="MMF54" s="105">
        <v>9491.7000000000007</v>
      </c>
      <c r="MMG54" s="90">
        <f t="shared" ref="MMG54:MMG55" si="1574">SUM(MMF54/12)</f>
        <v>790.97500000000002</v>
      </c>
      <c r="MMH54" s="115">
        <v>0</v>
      </c>
      <c r="MMI54" s="115">
        <f t="shared" ref="MMI54:MMS55" si="1575">MMH54</f>
        <v>0</v>
      </c>
      <c r="MMJ54" s="115">
        <f t="shared" si="1575"/>
        <v>0</v>
      </c>
      <c r="MMK54" s="115">
        <f t="shared" si="1575"/>
        <v>0</v>
      </c>
      <c r="MML54" s="115">
        <f t="shared" si="1575"/>
        <v>0</v>
      </c>
      <c r="MMM54" s="115">
        <f t="shared" si="1575"/>
        <v>0</v>
      </c>
      <c r="MMN54" s="115">
        <f t="shared" si="1575"/>
        <v>0</v>
      </c>
      <c r="MMO54" s="115">
        <f t="shared" si="1575"/>
        <v>0</v>
      </c>
      <c r="MMP54" s="115">
        <f t="shared" si="1575"/>
        <v>0</v>
      </c>
      <c r="MMQ54" s="115">
        <f t="shared" si="1575"/>
        <v>0</v>
      </c>
      <c r="MMR54" s="115">
        <f t="shared" si="1575"/>
        <v>0</v>
      </c>
      <c r="MMS54" s="115">
        <f t="shared" si="1575"/>
        <v>0</v>
      </c>
      <c r="MMT54" s="95">
        <f t="shared" ref="MMT54:MMT55" si="1576">SUM(MMH54:MMS54)</f>
        <v>0</v>
      </c>
      <c r="MMU54" s="106" t="s">
        <v>53</v>
      </c>
      <c r="MMV54" s="105">
        <v>9491.7000000000007</v>
      </c>
      <c r="MMW54" s="90">
        <f t="shared" ref="MMW54:MMW55" si="1577">SUM(MMV54/12)</f>
        <v>790.97500000000002</v>
      </c>
      <c r="MMX54" s="115">
        <v>0</v>
      </c>
      <c r="MMY54" s="115">
        <f t="shared" ref="MMY54:MNI55" si="1578">MMX54</f>
        <v>0</v>
      </c>
      <c r="MMZ54" s="115">
        <f t="shared" si="1578"/>
        <v>0</v>
      </c>
      <c r="MNA54" s="115">
        <f t="shared" si="1578"/>
        <v>0</v>
      </c>
      <c r="MNB54" s="115">
        <f t="shared" si="1578"/>
        <v>0</v>
      </c>
      <c r="MNC54" s="115">
        <f t="shared" si="1578"/>
        <v>0</v>
      </c>
      <c r="MND54" s="115">
        <f t="shared" si="1578"/>
        <v>0</v>
      </c>
      <c r="MNE54" s="115">
        <f t="shared" si="1578"/>
        <v>0</v>
      </c>
      <c r="MNF54" s="115">
        <f t="shared" si="1578"/>
        <v>0</v>
      </c>
      <c r="MNG54" s="115">
        <f t="shared" si="1578"/>
        <v>0</v>
      </c>
      <c r="MNH54" s="115">
        <f t="shared" si="1578"/>
        <v>0</v>
      </c>
      <c r="MNI54" s="115">
        <f t="shared" si="1578"/>
        <v>0</v>
      </c>
      <c r="MNJ54" s="95">
        <f t="shared" ref="MNJ54:MNJ55" si="1579">SUM(MMX54:MNI54)</f>
        <v>0</v>
      </c>
      <c r="MNK54" s="106" t="s">
        <v>53</v>
      </c>
      <c r="MNL54" s="105">
        <v>9491.7000000000007</v>
      </c>
      <c r="MNM54" s="90">
        <f t="shared" ref="MNM54:MNM55" si="1580">SUM(MNL54/12)</f>
        <v>790.97500000000002</v>
      </c>
      <c r="MNN54" s="115">
        <v>0</v>
      </c>
      <c r="MNO54" s="115">
        <f t="shared" ref="MNO54:MNY55" si="1581">MNN54</f>
        <v>0</v>
      </c>
      <c r="MNP54" s="115">
        <f t="shared" si="1581"/>
        <v>0</v>
      </c>
      <c r="MNQ54" s="115">
        <f t="shared" si="1581"/>
        <v>0</v>
      </c>
      <c r="MNR54" s="115">
        <f t="shared" si="1581"/>
        <v>0</v>
      </c>
      <c r="MNS54" s="115">
        <f t="shared" si="1581"/>
        <v>0</v>
      </c>
      <c r="MNT54" s="115">
        <f t="shared" si="1581"/>
        <v>0</v>
      </c>
      <c r="MNU54" s="115">
        <f t="shared" si="1581"/>
        <v>0</v>
      </c>
      <c r="MNV54" s="115">
        <f t="shared" si="1581"/>
        <v>0</v>
      </c>
      <c r="MNW54" s="115">
        <f t="shared" si="1581"/>
        <v>0</v>
      </c>
      <c r="MNX54" s="115">
        <f t="shared" si="1581"/>
        <v>0</v>
      </c>
      <c r="MNY54" s="115">
        <f t="shared" si="1581"/>
        <v>0</v>
      </c>
      <c r="MNZ54" s="95">
        <f t="shared" ref="MNZ54:MNZ55" si="1582">SUM(MNN54:MNY54)</f>
        <v>0</v>
      </c>
      <c r="MOA54" s="106" t="s">
        <v>53</v>
      </c>
      <c r="MOB54" s="105">
        <v>9491.7000000000007</v>
      </c>
      <c r="MOC54" s="90">
        <f t="shared" ref="MOC54:MOC55" si="1583">SUM(MOB54/12)</f>
        <v>790.97500000000002</v>
      </c>
      <c r="MOD54" s="115">
        <v>0</v>
      </c>
      <c r="MOE54" s="115">
        <f t="shared" ref="MOE54:MOO55" si="1584">MOD54</f>
        <v>0</v>
      </c>
      <c r="MOF54" s="115">
        <f t="shared" si="1584"/>
        <v>0</v>
      </c>
      <c r="MOG54" s="115">
        <f t="shared" si="1584"/>
        <v>0</v>
      </c>
      <c r="MOH54" s="115">
        <f t="shared" si="1584"/>
        <v>0</v>
      </c>
      <c r="MOI54" s="115">
        <f t="shared" si="1584"/>
        <v>0</v>
      </c>
      <c r="MOJ54" s="115">
        <f t="shared" si="1584"/>
        <v>0</v>
      </c>
      <c r="MOK54" s="115">
        <f t="shared" si="1584"/>
        <v>0</v>
      </c>
      <c r="MOL54" s="115">
        <f t="shared" si="1584"/>
        <v>0</v>
      </c>
      <c r="MOM54" s="115">
        <f t="shared" si="1584"/>
        <v>0</v>
      </c>
      <c r="MON54" s="115">
        <f t="shared" si="1584"/>
        <v>0</v>
      </c>
      <c r="MOO54" s="115">
        <f t="shared" si="1584"/>
        <v>0</v>
      </c>
      <c r="MOP54" s="95">
        <f t="shared" ref="MOP54:MOP55" si="1585">SUM(MOD54:MOO54)</f>
        <v>0</v>
      </c>
      <c r="MOQ54" s="106" t="s">
        <v>53</v>
      </c>
      <c r="MOR54" s="105">
        <v>9491.7000000000007</v>
      </c>
      <c r="MOS54" s="90">
        <f t="shared" ref="MOS54:MOS55" si="1586">SUM(MOR54/12)</f>
        <v>790.97500000000002</v>
      </c>
      <c r="MOT54" s="115">
        <v>0</v>
      </c>
      <c r="MOU54" s="115">
        <f t="shared" ref="MOU54:MPE55" si="1587">MOT54</f>
        <v>0</v>
      </c>
      <c r="MOV54" s="115">
        <f t="shared" si="1587"/>
        <v>0</v>
      </c>
      <c r="MOW54" s="115">
        <f t="shared" si="1587"/>
        <v>0</v>
      </c>
      <c r="MOX54" s="115">
        <f t="shared" si="1587"/>
        <v>0</v>
      </c>
      <c r="MOY54" s="115">
        <f t="shared" si="1587"/>
        <v>0</v>
      </c>
      <c r="MOZ54" s="115">
        <f t="shared" si="1587"/>
        <v>0</v>
      </c>
      <c r="MPA54" s="115">
        <f t="shared" si="1587"/>
        <v>0</v>
      </c>
      <c r="MPB54" s="115">
        <f t="shared" si="1587"/>
        <v>0</v>
      </c>
      <c r="MPC54" s="115">
        <f t="shared" si="1587"/>
        <v>0</v>
      </c>
      <c r="MPD54" s="115">
        <f t="shared" si="1587"/>
        <v>0</v>
      </c>
      <c r="MPE54" s="115">
        <f t="shared" si="1587"/>
        <v>0</v>
      </c>
      <c r="MPF54" s="95">
        <f t="shared" ref="MPF54:MPF55" si="1588">SUM(MOT54:MPE54)</f>
        <v>0</v>
      </c>
      <c r="MPG54" s="106" t="s">
        <v>53</v>
      </c>
      <c r="MPH54" s="105">
        <v>9491.7000000000007</v>
      </c>
      <c r="MPI54" s="90">
        <f t="shared" ref="MPI54:MPI55" si="1589">SUM(MPH54/12)</f>
        <v>790.97500000000002</v>
      </c>
      <c r="MPJ54" s="115">
        <v>0</v>
      </c>
      <c r="MPK54" s="115">
        <f t="shared" ref="MPK54:MPU55" si="1590">MPJ54</f>
        <v>0</v>
      </c>
      <c r="MPL54" s="115">
        <f t="shared" si="1590"/>
        <v>0</v>
      </c>
      <c r="MPM54" s="115">
        <f t="shared" si="1590"/>
        <v>0</v>
      </c>
      <c r="MPN54" s="115">
        <f t="shared" si="1590"/>
        <v>0</v>
      </c>
      <c r="MPO54" s="115">
        <f t="shared" si="1590"/>
        <v>0</v>
      </c>
      <c r="MPP54" s="115">
        <f t="shared" si="1590"/>
        <v>0</v>
      </c>
      <c r="MPQ54" s="115">
        <f t="shared" si="1590"/>
        <v>0</v>
      </c>
      <c r="MPR54" s="115">
        <f t="shared" si="1590"/>
        <v>0</v>
      </c>
      <c r="MPS54" s="115">
        <f t="shared" si="1590"/>
        <v>0</v>
      </c>
      <c r="MPT54" s="115">
        <f t="shared" si="1590"/>
        <v>0</v>
      </c>
      <c r="MPU54" s="115">
        <f t="shared" si="1590"/>
        <v>0</v>
      </c>
      <c r="MPV54" s="95">
        <f t="shared" ref="MPV54:MPV55" si="1591">SUM(MPJ54:MPU54)</f>
        <v>0</v>
      </c>
      <c r="MPW54" s="106" t="s">
        <v>53</v>
      </c>
      <c r="MPX54" s="105">
        <v>9491.7000000000007</v>
      </c>
      <c r="MPY54" s="90">
        <f t="shared" ref="MPY54:MPY55" si="1592">SUM(MPX54/12)</f>
        <v>790.97500000000002</v>
      </c>
      <c r="MPZ54" s="115">
        <v>0</v>
      </c>
      <c r="MQA54" s="115">
        <f t="shared" ref="MQA54:MQK55" si="1593">MPZ54</f>
        <v>0</v>
      </c>
      <c r="MQB54" s="115">
        <f t="shared" si="1593"/>
        <v>0</v>
      </c>
      <c r="MQC54" s="115">
        <f t="shared" si="1593"/>
        <v>0</v>
      </c>
      <c r="MQD54" s="115">
        <f t="shared" si="1593"/>
        <v>0</v>
      </c>
      <c r="MQE54" s="115">
        <f t="shared" si="1593"/>
        <v>0</v>
      </c>
      <c r="MQF54" s="115">
        <f t="shared" si="1593"/>
        <v>0</v>
      </c>
      <c r="MQG54" s="115">
        <f t="shared" si="1593"/>
        <v>0</v>
      </c>
      <c r="MQH54" s="115">
        <f t="shared" si="1593"/>
        <v>0</v>
      </c>
      <c r="MQI54" s="115">
        <f t="shared" si="1593"/>
        <v>0</v>
      </c>
      <c r="MQJ54" s="115">
        <f t="shared" si="1593"/>
        <v>0</v>
      </c>
      <c r="MQK54" s="115">
        <f t="shared" si="1593"/>
        <v>0</v>
      </c>
      <c r="MQL54" s="95">
        <f t="shared" ref="MQL54:MQL55" si="1594">SUM(MPZ54:MQK54)</f>
        <v>0</v>
      </c>
      <c r="MQM54" s="106" t="s">
        <v>53</v>
      </c>
      <c r="MQN54" s="105">
        <v>9491.7000000000007</v>
      </c>
      <c r="MQO54" s="90">
        <f t="shared" ref="MQO54:MQO55" si="1595">SUM(MQN54/12)</f>
        <v>790.97500000000002</v>
      </c>
      <c r="MQP54" s="115">
        <v>0</v>
      </c>
      <c r="MQQ54" s="115">
        <f t="shared" ref="MQQ54:MRA55" si="1596">MQP54</f>
        <v>0</v>
      </c>
      <c r="MQR54" s="115">
        <f t="shared" si="1596"/>
        <v>0</v>
      </c>
      <c r="MQS54" s="115">
        <f t="shared" si="1596"/>
        <v>0</v>
      </c>
      <c r="MQT54" s="115">
        <f t="shared" si="1596"/>
        <v>0</v>
      </c>
      <c r="MQU54" s="115">
        <f t="shared" si="1596"/>
        <v>0</v>
      </c>
      <c r="MQV54" s="115">
        <f t="shared" si="1596"/>
        <v>0</v>
      </c>
      <c r="MQW54" s="115">
        <f t="shared" si="1596"/>
        <v>0</v>
      </c>
      <c r="MQX54" s="115">
        <f t="shared" si="1596"/>
        <v>0</v>
      </c>
      <c r="MQY54" s="115">
        <f t="shared" si="1596"/>
        <v>0</v>
      </c>
      <c r="MQZ54" s="115">
        <f t="shared" si="1596"/>
        <v>0</v>
      </c>
      <c r="MRA54" s="115">
        <f t="shared" si="1596"/>
        <v>0</v>
      </c>
      <c r="MRB54" s="95">
        <f t="shared" ref="MRB54:MRB55" si="1597">SUM(MQP54:MRA54)</f>
        <v>0</v>
      </c>
      <c r="MRC54" s="106" t="s">
        <v>53</v>
      </c>
      <c r="MRD54" s="105">
        <v>9491.7000000000007</v>
      </c>
      <c r="MRE54" s="90">
        <f t="shared" ref="MRE54:MRE55" si="1598">SUM(MRD54/12)</f>
        <v>790.97500000000002</v>
      </c>
      <c r="MRF54" s="115">
        <v>0</v>
      </c>
      <c r="MRG54" s="115">
        <f t="shared" ref="MRG54:MRQ55" si="1599">MRF54</f>
        <v>0</v>
      </c>
      <c r="MRH54" s="115">
        <f t="shared" si="1599"/>
        <v>0</v>
      </c>
      <c r="MRI54" s="115">
        <f t="shared" si="1599"/>
        <v>0</v>
      </c>
      <c r="MRJ54" s="115">
        <f t="shared" si="1599"/>
        <v>0</v>
      </c>
      <c r="MRK54" s="115">
        <f t="shared" si="1599"/>
        <v>0</v>
      </c>
      <c r="MRL54" s="115">
        <f t="shared" si="1599"/>
        <v>0</v>
      </c>
      <c r="MRM54" s="115">
        <f t="shared" si="1599"/>
        <v>0</v>
      </c>
      <c r="MRN54" s="115">
        <f t="shared" si="1599"/>
        <v>0</v>
      </c>
      <c r="MRO54" s="115">
        <f t="shared" si="1599"/>
        <v>0</v>
      </c>
      <c r="MRP54" s="115">
        <f t="shared" si="1599"/>
        <v>0</v>
      </c>
      <c r="MRQ54" s="115">
        <f t="shared" si="1599"/>
        <v>0</v>
      </c>
      <c r="MRR54" s="95">
        <f t="shared" ref="MRR54:MRR55" si="1600">SUM(MRF54:MRQ54)</f>
        <v>0</v>
      </c>
      <c r="MRS54" s="106" t="s">
        <v>53</v>
      </c>
      <c r="MRT54" s="105">
        <v>9491.7000000000007</v>
      </c>
      <c r="MRU54" s="90">
        <f t="shared" ref="MRU54:MRU55" si="1601">SUM(MRT54/12)</f>
        <v>790.97500000000002</v>
      </c>
      <c r="MRV54" s="115">
        <v>0</v>
      </c>
      <c r="MRW54" s="115">
        <f t="shared" ref="MRW54:MSG55" si="1602">MRV54</f>
        <v>0</v>
      </c>
      <c r="MRX54" s="115">
        <f t="shared" si="1602"/>
        <v>0</v>
      </c>
      <c r="MRY54" s="115">
        <f t="shared" si="1602"/>
        <v>0</v>
      </c>
      <c r="MRZ54" s="115">
        <f t="shared" si="1602"/>
        <v>0</v>
      </c>
      <c r="MSA54" s="115">
        <f t="shared" si="1602"/>
        <v>0</v>
      </c>
      <c r="MSB54" s="115">
        <f t="shared" si="1602"/>
        <v>0</v>
      </c>
      <c r="MSC54" s="115">
        <f t="shared" si="1602"/>
        <v>0</v>
      </c>
      <c r="MSD54" s="115">
        <f t="shared" si="1602"/>
        <v>0</v>
      </c>
      <c r="MSE54" s="115">
        <f t="shared" si="1602"/>
        <v>0</v>
      </c>
      <c r="MSF54" s="115">
        <f t="shared" si="1602"/>
        <v>0</v>
      </c>
      <c r="MSG54" s="115">
        <f t="shared" si="1602"/>
        <v>0</v>
      </c>
      <c r="MSH54" s="95">
        <f t="shared" ref="MSH54:MSH55" si="1603">SUM(MRV54:MSG54)</f>
        <v>0</v>
      </c>
      <c r="MSI54" s="106" t="s">
        <v>53</v>
      </c>
      <c r="MSJ54" s="105">
        <v>9491.7000000000007</v>
      </c>
      <c r="MSK54" s="90">
        <f t="shared" ref="MSK54:MSK55" si="1604">SUM(MSJ54/12)</f>
        <v>790.97500000000002</v>
      </c>
      <c r="MSL54" s="115">
        <v>0</v>
      </c>
      <c r="MSM54" s="115">
        <f t="shared" ref="MSM54:MSW55" si="1605">MSL54</f>
        <v>0</v>
      </c>
      <c r="MSN54" s="115">
        <f t="shared" si="1605"/>
        <v>0</v>
      </c>
      <c r="MSO54" s="115">
        <f t="shared" si="1605"/>
        <v>0</v>
      </c>
      <c r="MSP54" s="115">
        <f t="shared" si="1605"/>
        <v>0</v>
      </c>
      <c r="MSQ54" s="115">
        <f t="shared" si="1605"/>
        <v>0</v>
      </c>
      <c r="MSR54" s="115">
        <f t="shared" si="1605"/>
        <v>0</v>
      </c>
      <c r="MSS54" s="115">
        <f t="shared" si="1605"/>
        <v>0</v>
      </c>
      <c r="MST54" s="115">
        <f t="shared" si="1605"/>
        <v>0</v>
      </c>
      <c r="MSU54" s="115">
        <f t="shared" si="1605"/>
        <v>0</v>
      </c>
      <c r="MSV54" s="115">
        <f t="shared" si="1605"/>
        <v>0</v>
      </c>
      <c r="MSW54" s="115">
        <f t="shared" si="1605"/>
        <v>0</v>
      </c>
      <c r="MSX54" s="95">
        <f t="shared" ref="MSX54:MSX55" si="1606">SUM(MSL54:MSW54)</f>
        <v>0</v>
      </c>
      <c r="MSY54" s="106" t="s">
        <v>53</v>
      </c>
      <c r="MSZ54" s="105">
        <v>9491.7000000000007</v>
      </c>
      <c r="MTA54" s="90">
        <f t="shared" ref="MTA54:MTA55" si="1607">SUM(MSZ54/12)</f>
        <v>790.97500000000002</v>
      </c>
      <c r="MTB54" s="115">
        <v>0</v>
      </c>
      <c r="MTC54" s="115">
        <f t="shared" ref="MTC54:MTM55" si="1608">MTB54</f>
        <v>0</v>
      </c>
      <c r="MTD54" s="115">
        <f t="shared" si="1608"/>
        <v>0</v>
      </c>
      <c r="MTE54" s="115">
        <f t="shared" si="1608"/>
        <v>0</v>
      </c>
      <c r="MTF54" s="115">
        <f t="shared" si="1608"/>
        <v>0</v>
      </c>
      <c r="MTG54" s="115">
        <f t="shared" si="1608"/>
        <v>0</v>
      </c>
      <c r="MTH54" s="115">
        <f t="shared" si="1608"/>
        <v>0</v>
      </c>
      <c r="MTI54" s="115">
        <f t="shared" si="1608"/>
        <v>0</v>
      </c>
      <c r="MTJ54" s="115">
        <f t="shared" si="1608"/>
        <v>0</v>
      </c>
      <c r="MTK54" s="115">
        <f t="shared" si="1608"/>
        <v>0</v>
      </c>
      <c r="MTL54" s="115">
        <f t="shared" si="1608"/>
        <v>0</v>
      </c>
      <c r="MTM54" s="115">
        <f t="shared" si="1608"/>
        <v>0</v>
      </c>
      <c r="MTN54" s="95">
        <f t="shared" ref="MTN54:MTN55" si="1609">SUM(MTB54:MTM54)</f>
        <v>0</v>
      </c>
      <c r="MTO54" s="106" t="s">
        <v>53</v>
      </c>
      <c r="MTP54" s="105">
        <v>9491.7000000000007</v>
      </c>
      <c r="MTQ54" s="90">
        <f t="shared" ref="MTQ54:MTQ55" si="1610">SUM(MTP54/12)</f>
        <v>790.97500000000002</v>
      </c>
      <c r="MTR54" s="115">
        <v>0</v>
      </c>
      <c r="MTS54" s="115">
        <f t="shared" ref="MTS54:MUC55" si="1611">MTR54</f>
        <v>0</v>
      </c>
      <c r="MTT54" s="115">
        <f t="shared" si="1611"/>
        <v>0</v>
      </c>
      <c r="MTU54" s="115">
        <f t="shared" si="1611"/>
        <v>0</v>
      </c>
      <c r="MTV54" s="115">
        <f t="shared" si="1611"/>
        <v>0</v>
      </c>
      <c r="MTW54" s="115">
        <f t="shared" si="1611"/>
        <v>0</v>
      </c>
      <c r="MTX54" s="115">
        <f t="shared" si="1611"/>
        <v>0</v>
      </c>
      <c r="MTY54" s="115">
        <f t="shared" si="1611"/>
        <v>0</v>
      </c>
      <c r="MTZ54" s="115">
        <f t="shared" si="1611"/>
        <v>0</v>
      </c>
      <c r="MUA54" s="115">
        <f t="shared" si="1611"/>
        <v>0</v>
      </c>
      <c r="MUB54" s="115">
        <f t="shared" si="1611"/>
        <v>0</v>
      </c>
      <c r="MUC54" s="115">
        <f t="shared" si="1611"/>
        <v>0</v>
      </c>
      <c r="MUD54" s="95">
        <f t="shared" ref="MUD54:MUD55" si="1612">SUM(MTR54:MUC54)</f>
        <v>0</v>
      </c>
      <c r="MUE54" s="106" t="s">
        <v>53</v>
      </c>
      <c r="MUF54" s="105">
        <v>9491.7000000000007</v>
      </c>
      <c r="MUG54" s="90">
        <f t="shared" ref="MUG54:MUG55" si="1613">SUM(MUF54/12)</f>
        <v>790.97500000000002</v>
      </c>
      <c r="MUH54" s="115">
        <v>0</v>
      </c>
      <c r="MUI54" s="115">
        <f t="shared" ref="MUI54:MUS55" si="1614">MUH54</f>
        <v>0</v>
      </c>
      <c r="MUJ54" s="115">
        <f t="shared" si="1614"/>
        <v>0</v>
      </c>
      <c r="MUK54" s="115">
        <f t="shared" si="1614"/>
        <v>0</v>
      </c>
      <c r="MUL54" s="115">
        <f t="shared" si="1614"/>
        <v>0</v>
      </c>
      <c r="MUM54" s="115">
        <f t="shared" si="1614"/>
        <v>0</v>
      </c>
      <c r="MUN54" s="115">
        <f t="shared" si="1614"/>
        <v>0</v>
      </c>
      <c r="MUO54" s="115">
        <f t="shared" si="1614"/>
        <v>0</v>
      </c>
      <c r="MUP54" s="115">
        <f t="shared" si="1614"/>
        <v>0</v>
      </c>
      <c r="MUQ54" s="115">
        <f t="shared" si="1614"/>
        <v>0</v>
      </c>
      <c r="MUR54" s="115">
        <f t="shared" si="1614"/>
        <v>0</v>
      </c>
      <c r="MUS54" s="115">
        <f t="shared" si="1614"/>
        <v>0</v>
      </c>
      <c r="MUT54" s="95">
        <f t="shared" ref="MUT54:MUT55" si="1615">SUM(MUH54:MUS54)</f>
        <v>0</v>
      </c>
      <c r="MUU54" s="106" t="s">
        <v>53</v>
      </c>
      <c r="MUV54" s="105">
        <v>9491.7000000000007</v>
      </c>
      <c r="MUW54" s="90">
        <f t="shared" ref="MUW54:MUW55" si="1616">SUM(MUV54/12)</f>
        <v>790.97500000000002</v>
      </c>
      <c r="MUX54" s="115">
        <v>0</v>
      </c>
      <c r="MUY54" s="115">
        <f t="shared" ref="MUY54:MVI55" si="1617">MUX54</f>
        <v>0</v>
      </c>
      <c r="MUZ54" s="115">
        <f t="shared" si="1617"/>
        <v>0</v>
      </c>
      <c r="MVA54" s="115">
        <f t="shared" si="1617"/>
        <v>0</v>
      </c>
      <c r="MVB54" s="115">
        <f t="shared" si="1617"/>
        <v>0</v>
      </c>
      <c r="MVC54" s="115">
        <f t="shared" si="1617"/>
        <v>0</v>
      </c>
      <c r="MVD54" s="115">
        <f t="shared" si="1617"/>
        <v>0</v>
      </c>
      <c r="MVE54" s="115">
        <f t="shared" si="1617"/>
        <v>0</v>
      </c>
      <c r="MVF54" s="115">
        <f t="shared" si="1617"/>
        <v>0</v>
      </c>
      <c r="MVG54" s="115">
        <f t="shared" si="1617"/>
        <v>0</v>
      </c>
      <c r="MVH54" s="115">
        <f t="shared" si="1617"/>
        <v>0</v>
      </c>
      <c r="MVI54" s="115">
        <f t="shared" si="1617"/>
        <v>0</v>
      </c>
      <c r="MVJ54" s="95">
        <f t="shared" ref="MVJ54:MVJ55" si="1618">SUM(MUX54:MVI54)</f>
        <v>0</v>
      </c>
      <c r="MVK54" s="106" t="s">
        <v>53</v>
      </c>
      <c r="MVL54" s="105">
        <v>9491.7000000000007</v>
      </c>
      <c r="MVM54" s="90">
        <f t="shared" ref="MVM54:MVM55" si="1619">SUM(MVL54/12)</f>
        <v>790.97500000000002</v>
      </c>
      <c r="MVN54" s="115">
        <v>0</v>
      </c>
      <c r="MVO54" s="115">
        <f t="shared" ref="MVO54:MVY55" si="1620">MVN54</f>
        <v>0</v>
      </c>
      <c r="MVP54" s="115">
        <f t="shared" si="1620"/>
        <v>0</v>
      </c>
      <c r="MVQ54" s="115">
        <f t="shared" si="1620"/>
        <v>0</v>
      </c>
      <c r="MVR54" s="115">
        <f t="shared" si="1620"/>
        <v>0</v>
      </c>
      <c r="MVS54" s="115">
        <f t="shared" si="1620"/>
        <v>0</v>
      </c>
      <c r="MVT54" s="115">
        <f t="shared" si="1620"/>
        <v>0</v>
      </c>
      <c r="MVU54" s="115">
        <f t="shared" si="1620"/>
        <v>0</v>
      </c>
      <c r="MVV54" s="115">
        <f t="shared" si="1620"/>
        <v>0</v>
      </c>
      <c r="MVW54" s="115">
        <f t="shared" si="1620"/>
        <v>0</v>
      </c>
      <c r="MVX54" s="115">
        <f t="shared" si="1620"/>
        <v>0</v>
      </c>
      <c r="MVY54" s="115">
        <f t="shared" si="1620"/>
        <v>0</v>
      </c>
      <c r="MVZ54" s="95">
        <f t="shared" ref="MVZ54:MVZ55" si="1621">SUM(MVN54:MVY54)</f>
        <v>0</v>
      </c>
      <c r="MWA54" s="106" t="s">
        <v>53</v>
      </c>
      <c r="MWB54" s="105">
        <v>9491.7000000000007</v>
      </c>
      <c r="MWC54" s="90">
        <f t="shared" ref="MWC54:MWC55" si="1622">SUM(MWB54/12)</f>
        <v>790.97500000000002</v>
      </c>
      <c r="MWD54" s="115">
        <v>0</v>
      </c>
      <c r="MWE54" s="115">
        <f t="shared" ref="MWE54:MWO55" si="1623">MWD54</f>
        <v>0</v>
      </c>
      <c r="MWF54" s="115">
        <f t="shared" si="1623"/>
        <v>0</v>
      </c>
      <c r="MWG54" s="115">
        <f t="shared" si="1623"/>
        <v>0</v>
      </c>
      <c r="MWH54" s="115">
        <f t="shared" si="1623"/>
        <v>0</v>
      </c>
      <c r="MWI54" s="115">
        <f t="shared" si="1623"/>
        <v>0</v>
      </c>
      <c r="MWJ54" s="115">
        <f t="shared" si="1623"/>
        <v>0</v>
      </c>
      <c r="MWK54" s="115">
        <f t="shared" si="1623"/>
        <v>0</v>
      </c>
      <c r="MWL54" s="115">
        <f t="shared" si="1623"/>
        <v>0</v>
      </c>
      <c r="MWM54" s="115">
        <f t="shared" si="1623"/>
        <v>0</v>
      </c>
      <c r="MWN54" s="115">
        <f t="shared" si="1623"/>
        <v>0</v>
      </c>
      <c r="MWO54" s="115">
        <f t="shared" si="1623"/>
        <v>0</v>
      </c>
      <c r="MWP54" s="95">
        <f t="shared" ref="MWP54:MWP55" si="1624">SUM(MWD54:MWO54)</f>
        <v>0</v>
      </c>
      <c r="MWQ54" s="106" t="s">
        <v>53</v>
      </c>
      <c r="MWR54" s="105">
        <v>9491.7000000000007</v>
      </c>
      <c r="MWS54" s="90">
        <f t="shared" ref="MWS54:MWS55" si="1625">SUM(MWR54/12)</f>
        <v>790.97500000000002</v>
      </c>
      <c r="MWT54" s="115">
        <v>0</v>
      </c>
      <c r="MWU54" s="115">
        <f t="shared" ref="MWU54:MXE55" si="1626">MWT54</f>
        <v>0</v>
      </c>
      <c r="MWV54" s="115">
        <f t="shared" si="1626"/>
        <v>0</v>
      </c>
      <c r="MWW54" s="115">
        <f t="shared" si="1626"/>
        <v>0</v>
      </c>
      <c r="MWX54" s="115">
        <f t="shared" si="1626"/>
        <v>0</v>
      </c>
      <c r="MWY54" s="115">
        <f t="shared" si="1626"/>
        <v>0</v>
      </c>
      <c r="MWZ54" s="115">
        <f t="shared" si="1626"/>
        <v>0</v>
      </c>
      <c r="MXA54" s="115">
        <f t="shared" si="1626"/>
        <v>0</v>
      </c>
      <c r="MXB54" s="115">
        <f t="shared" si="1626"/>
        <v>0</v>
      </c>
      <c r="MXC54" s="115">
        <f t="shared" si="1626"/>
        <v>0</v>
      </c>
      <c r="MXD54" s="115">
        <f t="shared" si="1626"/>
        <v>0</v>
      </c>
      <c r="MXE54" s="115">
        <f t="shared" si="1626"/>
        <v>0</v>
      </c>
      <c r="MXF54" s="95">
        <f t="shared" ref="MXF54:MXF55" si="1627">SUM(MWT54:MXE54)</f>
        <v>0</v>
      </c>
      <c r="MXG54" s="106" t="s">
        <v>53</v>
      </c>
      <c r="MXH54" s="105">
        <v>9491.7000000000007</v>
      </c>
      <c r="MXI54" s="90">
        <f t="shared" ref="MXI54:MXI55" si="1628">SUM(MXH54/12)</f>
        <v>790.97500000000002</v>
      </c>
      <c r="MXJ54" s="115">
        <v>0</v>
      </c>
      <c r="MXK54" s="115">
        <f t="shared" ref="MXK54:MXU55" si="1629">MXJ54</f>
        <v>0</v>
      </c>
      <c r="MXL54" s="115">
        <f t="shared" si="1629"/>
        <v>0</v>
      </c>
      <c r="MXM54" s="115">
        <f t="shared" si="1629"/>
        <v>0</v>
      </c>
      <c r="MXN54" s="115">
        <f t="shared" si="1629"/>
        <v>0</v>
      </c>
      <c r="MXO54" s="115">
        <f t="shared" si="1629"/>
        <v>0</v>
      </c>
      <c r="MXP54" s="115">
        <f t="shared" si="1629"/>
        <v>0</v>
      </c>
      <c r="MXQ54" s="115">
        <f t="shared" si="1629"/>
        <v>0</v>
      </c>
      <c r="MXR54" s="115">
        <f t="shared" si="1629"/>
        <v>0</v>
      </c>
      <c r="MXS54" s="115">
        <f t="shared" si="1629"/>
        <v>0</v>
      </c>
      <c r="MXT54" s="115">
        <f t="shared" si="1629"/>
        <v>0</v>
      </c>
      <c r="MXU54" s="115">
        <f t="shared" si="1629"/>
        <v>0</v>
      </c>
      <c r="MXV54" s="95">
        <f t="shared" ref="MXV54:MXV55" si="1630">SUM(MXJ54:MXU54)</f>
        <v>0</v>
      </c>
      <c r="MXW54" s="106" t="s">
        <v>53</v>
      </c>
      <c r="MXX54" s="105">
        <v>9491.7000000000007</v>
      </c>
      <c r="MXY54" s="90">
        <f t="shared" ref="MXY54:MXY55" si="1631">SUM(MXX54/12)</f>
        <v>790.97500000000002</v>
      </c>
      <c r="MXZ54" s="115">
        <v>0</v>
      </c>
      <c r="MYA54" s="115">
        <f t="shared" ref="MYA54:MYK55" si="1632">MXZ54</f>
        <v>0</v>
      </c>
      <c r="MYB54" s="115">
        <f t="shared" si="1632"/>
        <v>0</v>
      </c>
      <c r="MYC54" s="115">
        <f t="shared" si="1632"/>
        <v>0</v>
      </c>
      <c r="MYD54" s="115">
        <f t="shared" si="1632"/>
        <v>0</v>
      </c>
      <c r="MYE54" s="115">
        <f t="shared" si="1632"/>
        <v>0</v>
      </c>
      <c r="MYF54" s="115">
        <f t="shared" si="1632"/>
        <v>0</v>
      </c>
      <c r="MYG54" s="115">
        <f t="shared" si="1632"/>
        <v>0</v>
      </c>
      <c r="MYH54" s="115">
        <f t="shared" si="1632"/>
        <v>0</v>
      </c>
      <c r="MYI54" s="115">
        <f t="shared" si="1632"/>
        <v>0</v>
      </c>
      <c r="MYJ54" s="115">
        <f t="shared" si="1632"/>
        <v>0</v>
      </c>
      <c r="MYK54" s="115">
        <f t="shared" si="1632"/>
        <v>0</v>
      </c>
      <c r="MYL54" s="95">
        <f t="shared" ref="MYL54:MYL55" si="1633">SUM(MXZ54:MYK54)</f>
        <v>0</v>
      </c>
      <c r="MYM54" s="106" t="s">
        <v>53</v>
      </c>
      <c r="MYN54" s="105">
        <v>9491.7000000000007</v>
      </c>
      <c r="MYO54" s="90">
        <f t="shared" ref="MYO54:MYO55" si="1634">SUM(MYN54/12)</f>
        <v>790.97500000000002</v>
      </c>
      <c r="MYP54" s="115">
        <v>0</v>
      </c>
      <c r="MYQ54" s="115">
        <f t="shared" ref="MYQ54:MZA55" si="1635">MYP54</f>
        <v>0</v>
      </c>
      <c r="MYR54" s="115">
        <f t="shared" si="1635"/>
        <v>0</v>
      </c>
      <c r="MYS54" s="115">
        <f t="shared" si="1635"/>
        <v>0</v>
      </c>
      <c r="MYT54" s="115">
        <f t="shared" si="1635"/>
        <v>0</v>
      </c>
      <c r="MYU54" s="115">
        <f t="shared" si="1635"/>
        <v>0</v>
      </c>
      <c r="MYV54" s="115">
        <f t="shared" si="1635"/>
        <v>0</v>
      </c>
      <c r="MYW54" s="115">
        <f t="shared" si="1635"/>
        <v>0</v>
      </c>
      <c r="MYX54" s="115">
        <f t="shared" si="1635"/>
        <v>0</v>
      </c>
      <c r="MYY54" s="115">
        <f t="shared" si="1635"/>
        <v>0</v>
      </c>
      <c r="MYZ54" s="115">
        <f t="shared" si="1635"/>
        <v>0</v>
      </c>
      <c r="MZA54" s="115">
        <f t="shared" si="1635"/>
        <v>0</v>
      </c>
      <c r="MZB54" s="95">
        <f t="shared" ref="MZB54:MZB55" si="1636">SUM(MYP54:MZA54)</f>
        <v>0</v>
      </c>
      <c r="MZC54" s="106" t="s">
        <v>53</v>
      </c>
      <c r="MZD54" s="105">
        <v>9491.7000000000007</v>
      </c>
      <c r="MZE54" s="90">
        <f t="shared" ref="MZE54:MZE55" si="1637">SUM(MZD54/12)</f>
        <v>790.97500000000002</v>
      </c>
      <c r="MZF54" s="115">
        <v>0</v>
      </c>
      <c r="MZG54" s="115">
        <f t="shared" ref="MZG54:MZQ55" si="1638">MZF54</f>
        <v>0</v>
      </c>
      <c r="MZH54" s="115">
        <f t="shared" si="1638"/>
        <v>0</v>
      </c>
      <c r="MZI54" s="115">
        <f t="shared" si="1638"/>
        <v>0</v>
      </c>
      <c r="MZJ54" s="115">
        <f t="shared" si="1638"/>
        <v>0</v>
      </c>
      <c r="MZK54" s="115">
        <f t="shared" si="1638"/>
        <v>0</v>
      </c>
      <c r="MZL54" s="115">
        <f t="shared" si="1638"/>
        <v>0</v>
      </c>
      <c r="MZM54" s="115">
        <f t="shared" si="1638"/>
        <v>0</v>
      </c>
      <c r="MZN54" s="115">
        <f t="shared" si="1638"/>
        <v>0</v>
      </c>
      <c r="MZO54" s="115">
        <f t="shared" si="1638"/>
        <v>0</v>
      </c>
      <c r="MZP54" s="115">
        <f t="shared" si="1638"/>
        <v>0</v>
      </c>
      <c r="MZQ54" s="115">
        <f t="shared" si="1638"/>
        <v>0</v>
      </c>
      <c r="MZR54" s="95">
        <f t="shared" ref="MZR54:MZR55" si="1639">SUM(MZF54:MZQ54)</f>
        <v>0</v>
      </c>
      <c r="MZS54" s="106" t="s">
        <v>53</v>
      </c>
      <c r="MZT54" s="105">
        <v>9491.7000000000007</v>
      </c>
      <c r="MZU54" s="90">
        <f t="shared" ref="MZU54:MZU55" si="1640">SUM(MZT54/12)</f>
        <v>790.97500000000002</v>
      </c>
      <c r="MZV54" s="115">
        <v>0</v>
      </c>
      <c r="MZW54" s="115">
        <f t="shared" ref="MZW54:NAG55" si="1641">MZV54</f>
        <v>0</v>
      </c>
      <c r="MZX54" s="115">
        <f t="shared" si="1641"/>
        <v>0</v>
      </c>
      <c r="MZY54" s="115">
        <f t="shared" si="1641"/>
        <v>0</v>
      </c>
      <c r="MZZ54" s="115">
        <f t="shared" si="1641"/>
        <v>0</v>
      </c>
      <c r="NAA54" s="115">
        <f t="shared" si="1641"/>
        <v>0</v>
      </c>
      <c r="NAB54" s="115">
        <f t="shared" si="1641"/>
        <v>0</v>
      </c>
      <c r="NAC54" s="115">
        <f t="shared" si="1641"/>
        <v>0</v>
      </c>
      <c r="NAD54" s="115">
        <f t="shared" si="1641"/>
        <v>0</v>
      </c>
      <c r="NAE54" s="115">
        <f t="shared" si="1641"/>
        <v>0</v>
      </c>
      <c r="NAF54" s="115">
        <f t="shared" si="1641"/>
        <v>0</v>
      </c>
      <c r="NAG54" s="115">
        <f t="shared" si="1641"/>
        <v>0</v>
      </c>
      <c r="NAH54" s="95">
        <f t="shared" ref="NAH54:NAH55" si="1642">SUM(MZV54:NAG54)</f>
        <v>0</v>
      </c>
      <c r="NAI54" s="106" t="s">
        <v>53</v>
      </c>
      <c r="NAJ54" s="105">
        <v>9491.7000000000007</v>
      </c>
      <c r="NAK54" s="90">
        <f t="shared" ref="NAK54:NAK55" si="1643">SUM(NAJ54/12)</f>
        <v>790.97500000000002</v>
      </c>
      <c r="NAL54" s="115">
        <v>0</v>
      </c>
      <c r="NAM54" s="115">
        <f t="shared" ref="NAM54:NAW55" si="1644">NAL54</f>
        <v>0</v>
      </c>
      <c r="NAN54" s="115">
        <f t="shared" si="1644"/>
        <v>0</v>
      </c>
      <c r="NAO54" s="115">
        <f t="shared" si="1644"/>
        <v>0</v>
      </c>
      <c r="NAP54" s="115">
        <f t="shared" si="1644"/>
        <v>0</v>
      </c>
      <c r="NAQ54" s="115">
        <f t="shared" si="1644"/>
        <v>0</v>
      </c>
      <c r="NAR54" s="115">
        <f t="shared" si="1644"/>
        <v>0</v>
      </c>
      <c r="NAS54" s="115">
        <f t="shared" si="1644"/>
        <v>0</v>
      </c>
      <c r="NAT54" s="115">
        <f t="shared" si="1644"/>
        <v>0</v>
      </c>
      <c r="NAU54" s="115">
        <f t="shared" si="1644"/>
        <v>0</v>
      </c>
      <c r="NAV54" s="115">
        <f t="shared" si="1644"/>
        <v>0</v>
      </c>
      <c r="NAW54" s="115">
        <f t="shared" si="1644"/>
        <v>0</v>
      </c>
      <c r="NAX54" s="95">
        <f t="shared" ref="NAX54:NAX55" si="1645">SUM(NAL54:NAW54)</f>
        <v>0</v>
      </c>
      <c r="NAY54" s="106" t="s">
        <v>53</v>
      </c>
      <c r="NAZ54" s="105">
        <v>9491.7000000000007</v>
      </c>
      <c r="NBA54" s="90">
        <f t="shared" ref="NBA54:NBA55" si="1646">SUM(NAZ54/12)</f>
        <v>790.97500000000002</v>
      </c>
      <c r="NBB54" s="115">
        <v>0</v>
      </c>
      <c r="NBC54" s="115">
        <f t="shared" ref="NBC54:NBM55" si="1647">NBB54</f>
        <v>0</v>
      </c>
      <c r="NBD54" s="115">
        <f t="shared" si="1647"/>
        <v>0</v>
      </c>
      <c r="NBE54" s="115">
        <f t="shared" si="1647"/>
        <v>0</v>
      </c>
      <c r="NBF54" s="115">
        <f t="shared" si="1647"/>
        <v>0</v>
      </c>
      <c r="NBG54" s="115">
        <f t="shared" si="1647"/>
        <v>0</v>
      </c>
      <c r="NBH54" s="115">
        <f t="shared" si="1647"/>
        <v>0</v>
      </c>
      <c r="NBI54" s="115">
        <f t="shared" si="1647"/>
        <v>0</v>
      </c>
      <c r="NBJ54" s="115">
        <f t="shared" si="1647"/>
        <v>0</v>
      </c>
      <c r="NBK54" s="115">
        <f t="shared" si="1647"/>
        <v>0</v>
      </c>
      <c r="NBL54" s="115">
        <f t="shared" si="1647"/>
        <v>0</v>
      </c>
      <c r="NBM54" s="115">
        <f t="shared" si="1647"/>
        <v>0</v>
      </c>
      <c r="NBN54" s="95">
        <f t="shared" ref="NBN54:NBN55" si="1648">SUM(NBB54:NBM54)</f>
        <v>0</v>
      </c>
      <c r="NBO54" s="106" t="s">
        <v>53</v>
      </c>
      <c r="NBP54" s="105">
        <v>9491.7000000000007</v>
      </c>
      <c r="NBQ54" s="90">
        <f t="shared" ref="NBQ54:NBQ55" si="1649">SUM(NBP54/12)</f>
        <v>790.97500000000002</v>
      </c>
      <c r="NBR54" s="115">
        <v>0</v>
      </c>
      <c r="NBS54" s="115">
        <f t="shared" ref="NBS54:NCC55" si="1650">NBR54</f>
        <v>0</v>
      </c>
      <c r="NBT54" s="115">
        <f t="shared" si="1650"/>
        <v>0</v>
      </c>
      <c r="NBU54" s="115">
        <f t="shared" si="1650"/>
        <v>0</v>
      </c>
      <c r="NBV54" s="115">
        <f t="shared" si="1650"/>
        <v>0</v>
      </c>
      <c r="NBW54" s="115">
        <f t="shared" si="1650"/>
        <v>0</v>
      </c>
      <c r="NBX54" s="115">
        <f t="shared" si="1650"/>
        <v>0</v>
      </c>
      <c r="NBY54" s="115">
        <f t="shared" si="1650"/>
        <v>0</v>
      </c>
      <c r="NBZ54" s="115">
        <f t="shared" si="1650"/>
        <v>0</v>
      </c>
      <c r="NCA54" s="115">
        <f t="shared" si="1650"/>
        <v>0</v>
      </c>
      <c r="NCB54" s="115">
        <f t="shared" si="1650"/>
        <v>0</v>
      </c>
      <c r="NCC54" s="115">
        <f t="shared" si="1650"/>
        <v>0</v>
      </c>
      <c r="NCD54" s="95">
        <f t="shared" ref="NCD54:NCD55" si="1651">SUM(NBR54:NCC54)</f>
        <v>0</v>
      </c>
      <c r="NCE54" s="106" t="s">
        <v>53</v>
      </c>
      <c r="NCF54" s="105">
        <v>9491.7000000000007</v>
      </c>
      <c r="NCG54" s="90">
        <f t="shared" ref="NCG54:NCG55" si="1652">SUM(NCF54/12)</f>
        <v>790.97500000000002</v>
      </c>
      <c r="NCH54" s="115">
        <v>0</v>
      </c>
      <c r="NCI54" s="115">
        <f t="shared" ref="NCI54:NCS55" si="1653">NCH54</f>
        <v>0</v>
      </c>
      <c r="NCJ54" s="115">
        <f t="shared" si="1653"/>
        <v>0</v>
      </c>
      <c r="NCK54" s="115">
        <f t="shared" si="1653"/>
        <v>0</v>
      </c>
      <c r="NCL54" s="115">
        <f t="shared" si="1653"/>
        <v>0</v>
      </c>
      <c r="NCM54" s="115">
        <f t="shared" si="1653"/>
        <v>0</v>
      </c>
      <c r="NCN54" s="115">
        <f t="shared" si="1653"/>
        <v>0</v>
      </c>
      <c r="NCO54" s="115">
        <f t="shared" si="1653"/>
        <v>0</v>
      </c>
      <c r="NCP54" s="115">
        <f t="shared" si="1653"/>
        <v>0</v>
      </c>
      <c r="NCQ54" s="115">
        <f t="shared" si="1653"/>
        <v>0</v>
      </c>
      <c r="NCR54" s="115">
        <f t="shared" si="1653"/>
        <v>0</v>
      </c>
      <c r="NCS54" s="115">
        <f t="shared" si="1653"/>
        <v>0</v>
      </c>
      <c r="NCT54" s="95">
        <f t="shared" ref="NCT54:NCT55" si="1654">SUM(NCH54:NCS54)</f>
        <v>0</v>
      </c>
      <c r="NCU54" s="106" t="s">
        <v>53</v>
      </c>
      <c r="NCV54" s="105">
        <v>9491.7000000000007</v>
      </c>
      <c r="NCW54" s="90">
        <f t="shared" ref="NCW54:NCW55" si="1655">SUM(NCV54/12)</f>
        <v>790.97500000000002</v>
      </c>
      <c r="NCX54" s="115">
        <v>0</v>
      </c>
      <c r="NCY54" s="115">
        <f t="shared" ref="NCY54:NDI55" si="1656">NCX54</f>
        <v>0</v>
      </c>
      <c r="NCZ54" s="115">
        <f t="shared" si="1656"/>
        <v>0</v>
      </c>
      <c r="NDA54" s="115">
        <f t="shared" si="1656"/>
        <v>0</v>
      </c>
      <c r="NDB54" s="115">
        <f t="shared" si="1656"/>
        <v>0</v>
      </c>
      <c r="NDC54" s="115">
        <f t="shared" si="1656"/>
        <v>0</v>
      </c>
      <c r="NDD54" s="115">
        <f t="shared" si="1656"/>
        <v>0</v>
      </c>
      <c r="NDE54" s="115">
        <f t="shared" si="1656"/>
        <v>0</v>
      </c>
      <c r="NDF54" s="115">
        <f t="shared" si="1656"/>
        <v>0</v>
      </c>
      <c r="NDG54" s="115">
        <f t="shared" si="1656"/>
        <v>0</v>
      </c>
      <c r="NDH54" s="115">
        <f t="shared" si="1656"/>
        <v>0</v>
      </c>
      <c r="NDI54" s="115">
        <f t="shared" si="1656"/>
        <v>0</v>
      </c>
      <c r="NDJ54" s="95">
        <f t="shared" ref="NDJ54:NDJ55" si="1657">SUM(NCX54:NDI54)</f>
        <v>0</v>
      </c>
      <c r="NDK54" s="106" t="s">
        <v>53</v>
      </c>
      <c r="NDL54" s="105">
        <v>9491.7000000000007</v>
      </c>
      <c r="NDM54" s="90">
        <f t="shared" ref="NDM54:NDM55" si="1658">SUM(NDL54/12)</f>
        <v>790.97500000000002</v>
      </c>
      <c r="NDN54" s="115">
        <v>0</v>
      </c>
      <c r="NDO54" s="115">
        <f t="shared" ref="NDO54:NDY55" si="1659">NDN54</f>
        <v>0</v>
      </c>
      <c r="NDP54" s="115">
        <f t="shared" si="1659"/>
        <v>0</v>
      </c>
      <c r="NDQ54" s="115">
        <f t="shared" si="1659"/>
        <v>0</v>
      </c>
      <c r="NDR54" s="115">
        <f t="shared" si="1659"/>
        <v>0</v>
      </c>
      <c r="NDS54" s="115">
        <f t="shared" si="1659"/>
        <v>0</v>
      </c>
      <c r="NDT54" s="115">
        <f t="shared" si="1659"/>
        <v>0</v>
      </c>
      <c r="NDU54" s="115">
        <f t="shared" si="1659"/>
        <v>0</v>
      </c>
      <c r="NDV54" s="115">
        <f t="shared" si="1659"/>
        <v>0</v>
      </c>
      <c r="NDW54" s="115">
        <f t="shared" si="1659"/>
        <v>0</v>
      </c>
      <c r="NDX54" s="115">
        <f t="shared" si="1659"/>
        <v>0</v>
      </c>
      <c r="NDY54" s="115">
        <f t="shared" si="1659"/>
        <v>0</v>
      </c>
      <c r="NDZ54" s="95">
        <f t="shared" ref="NDZ54:NDZ55" si="1660">SUM(NDN54:NDY54)</f>
        <v>0</v>
      </c>
      <c r="NEA54" s="106" t="s">
        <v>53</v>
      </c>
      <c r="NEB54" s="105">
        <v>9491.7000000000007</v>
      </c>
      <c r="NEC54" s="90">
        <f t="shared" ref="NEC54:NEC55" si="1661">SUM(NEB54/12)</f>
        <v>790.97500000000002</v>
      </c>
      <c r="NED54" s="115">
        <v>0</v>
      </c>
      <c r="NEE54" s="115">
        <f t="shared" ref="NEE54:NEO55" si="1662">NED54</f>
        <v>0</v>
      </c>
      <c r="NEF54" s="115">
        <f t="shared" si="1662"/>
        <v>0</v>
      </c>
      <c r="NEG54" s="115">
        <f t="shared" si="1662"/>
        <v>0</v>
      </c>
      <c r="NEH54" s="115">
        <f t="shared" si="1662"/>
        <v>0</v>
      </c>
      <c r="NEI54" s="115">
        <f t="shared" si="1662"/>
        <v>0</v>
      </c>
      <c r="NEJ54" s="115">
        <f t="shared" si="1662"/>
        <v>0</v>
      </c>
      <c r="NEK54" s="115">
        <f t="shared" si="1662"/>
        <v>0</v>
      </c>
      <c r="NEL54" s="115">
        <f t="shared" si="1662"/>
        <v>0</v>
      </c>
      <c r="NEM54" s="115">
        <f t="shared" si="1662"/>
        <v>0</v>
      </c>
      <c r="NEN54" s="115">
        <f t="shared" si="1662"/>
        <v>0</v>
      </c>
      <c r="NEO54" s="115">
        <f t="shared" si="1662"/>
        <v>0</v>
      </c>
      <c r="NEP54" s="95">
        <f t="shared" ref="NEP54:NEP55" si="1663">SUM(NED54:NEO54)</f>
        <v>0</v>
      </c>
      <c r="NEQ54" s="106" t="s">
        <v>53</v>
      </c>
      <c r="NER54" s="105">
        <v>9491.7000000000007</v>
      </c>
      <c r="NES54" s="90">
        <f t="shared" ref="NES54:NES55" si="1664">SUM(NER54/12)</f>
        <v>790.97500000000002</v>
      </c>
      <c r="NET54" s="115">
        <v>0</v>
      </c>
      <c r="NEU54" s="115">
        <f t="shared" ref="NEU54:NFE55" si="1665">NET54</f>
        <v>0</v>
      </c>
      <c r="NEV54" s="115">
        <f t="shared" si="1665"/>
        <v>0</v>
      </c>
      <c r="NEW54" s="115">
        <f t="shared" si="1665"/>
        <v>0</v>
      </c>
      <c r="NEX54" s="115">
        <f t="shared" si="1665"/>
        <v>0</v>
      </c>
      <c r="NEY54" s="115">
        <f t="shared" si="1665"/>
        <v>0</v>
      </c>
      <c r="NEZ54" s="115">
        <f t="shared" si="1665"/>
        <v>0</v>
      </c>
      <c r="NFA54" s="115">
        <f t="shared" si="1665"/>
        <v>0</v>
      </c>
      <c r="NFB54" s="115">
        <f t="shared" si="1665"/>
        <v>0</v>
      </c>
      <c r="NFC54" s="115">
        <f t="shared" si="1665"/>
        <v>0</v>
      </c>
      <c r="NFD54" s="115">
        <f t="shared" si="1665"/>
        <v>0</v>
      </c>
      <c r="NFE54" s="115">
        <f t="shared" si="1665"/>
        <v>0</v>
      </c>
      <c r="NFF54" s="95">
        <f t="shared" ref="NFF54:NFF55" si="1666">SUM(NET54:NFE54)</f>
        <v>0</v>
      </c>
      <c r="NFG54" s="106" t="s">
        <v>53</v>
      </c>
      <c r="NFH54" s="105">
        <v>9491.7000000000007</v>
      </c>
      <c r="NFI54" s="90">
        <f t="shared" ref="NFI54:NFI55" si="1667">SUM(NFH54/12)</f>
        <v>790.97500000000002</v>
      </c>
      <c r="NFJ54" s="115">
        <v>0</v>
      </c>
      <c r="NFK54" s="115">
        <f t="shared" ref="NFK54:NFU55" si="1668">NFJ54</f>
        <v>0</v>
      </c>
      <c r="NFL54" s="115">
        <f t="shared" si="1668"/>
        <v>0</v>
      </c>
      <c r="NFM54" s="115">
        <f t="shared" si="1668"/>
        <v>0</v>
      </c>
      <c r="NFN54" s="115">
        <f t="shared" si="1668"/>
        <v>0</v>
      </c>
      <c r="NFO54" s="115">
        <f t="shared" si="1668"/>
        <v>0</v>
      </c>
      <c r="NFP54" s="115">
        <f t="shared" si="1668"/>
        <v>0</v>
      </c>
      <c r="NFQ54" s="115">
        <f t="shared" si="1668"/>
        <v>0</v>
      </c>
      <c r="NFR54" s="115">
        <f t="shared" si="1668"/>
        <v>0</v>
      </c>
      <c r="NFS54" s="115">
        <f t="shared" si="1668"/>
        <v>0</v>
      </c>
      <c r="NFT54" s="115">
        <f t="shared" si="1668"/>
        <v>0</v>
      </c>
      <c r="NFU54" s="115">
        <f t="shared" si="1668"/>
        <v>0</v>
      </c>
      <c r="NFV54" s="95">
        <f t="shared" ref="NFV54:NFV55" si="1669">SUM(NFJ54:NFU54)</f>
        <v>0</v>
      </c>
      <c r="NFW54" s="106" t="s">
        <v>53</v>
      </c>
      <c r="NFX54" s="105">
        <v>9491.7000000000007</v>
      </c>
      <c r="NFY54" s="90">
        <f t="shared" ref="NFY54:NFY55" si="1670">SUM(NFX54/12)</f>
        <v>790.97500000000002</v>
      </c>
      <c r="NFZ54" s="115">
        <v>0</v>
      </c>
      <c r="NGA54" s="115">
        <f t="shared" ref="NGA54:NGK55" si="1671">NFZ54</f>
        <v>0</v>
      </c>
      <c r="NGB54" s="115">
        <f t="shared" si="1671"/>
        <v>0</v>
      </c>
      <c r="NGC54" s="115">
        <f t="shared" si="1671"/>
        <v>0</v>
      </c>
      <c r="NGD54" s="115">
        <f t="shared" si="1671"/>
        <v>0</v>
      </c>
      <c r="NGE54" s="115">
        <f t="shared" si="1671"/>
        <v>0</v>
      </c>
      <c r="NGF54" s="115">
        <f t="shared" si="1671"/>
        <v>0</v>
      </c>
      <c r="NGG54" s="115">
        <f t="shared" si="1671"/>
        <v>0</v>
      </c>
      <c r="NGH54" s="115">
        <f t="shared" si="1671"/>
        <v>0</v>
      </c>
      <c r="NGI54" s="115">
        <f t="shared" si="1671"/>
        <v>0</v>
      </c>
      <c r="NGJ54" s="115">
        <f t="shared" si="1671"/>
        <v>0</v>
      </c>
      <c r="NGK54" s="115">
        <f t="shared" si="1671"/>
        <v>0</v>
      </c>
      <c r="NGL54" s="95">
        <f t="shared" ref="NGL54:NGL55" si="1672">SUM(NFZ54:NGK54)</f>
        <v>0</v>
      </c>
      <c r="NGM54" s="106" t="s">
        <v>53</v>
      </c>
      <c r="NGN54" s="105">
        <v>9491.7000000000007</v>
      </c>
      <c r="NGO54" s="90">
        <f t="shared" ref="NGO54:NGO55" si="1673">SUM(NGN54/12)</f>
        <v>790.97500000000002</v>
      </c>
      <c r="NGP54" s="115">
        <v>0</v>
      </c>
      <c r="NGQ54" s="115">
        <f t="shared" ref="NGQ54:NHA55" si="1674">NGP54</f>
        <v>0</v>
      </c>
      <c r="NGR54" s="115">
        <f t="shared" si="1674"/>
        <v>0</v>
      </c>
      <c r="NGS54" s="115">
        <f t="shared" si="1674"/>
        <v>0</v>
      </c>
      <c r="NGT54" s="115">
        <f t="shared" si="1674"/>
        <v>0</v>
      </c>
      <c r="NGU54" s="115">
        <f t="shared" si="1674"/>
        <v>0</v>
      </c>
      <c r="NGV54" s="115">
        <f t="shared" si="1674"/>
        <v>0</v>
      </c>
      <c r="NGW54" s="115">
        <f t="shared" si="1674"/>
        <v>0</v>
      </c>
      <c r="NGX54" s="115">
        <f t="shared" si="1674"/>
        <v>0</v>
      </c>
      <c r="NGY54" s="115">
        <f t="shared" si="1674"/>
        <v>0</v>
      </c>
      <c r="NGZ54" s="115">
        <f t="shared" si="1674"/>
        <v>0</v>
      </c>
      <c r="NHA54" s="115">
        <f t="shared" si="1674"/>
        <v>0</v>
      </c>
      <c r="NHB54" s="95">
        <f t="shared" ref="NHB54:NHB55" si="1675">SUM(NGP54:NHA54)</f>
        <v>0</v>
      </c>
      <c r="NHC54" s="106" t="s">
        <v>53</v>
      </c>
      <c r="NHD54" s="105">
        <v>9491.7000000000007</v>
      </c>
      <c r="NHE54" s="90">
        <f t="shared" ref="NHE54:NHE55" si="1676">SUM(NHD54/12)</f>
        <v>790.97500000000002</v>
      </c>
      <c r="NHF54" s="115">
        <v>0</v>
      </c>
      <c r="NHG54" s="115">
        <f t="shared" ref="NHG54:NHQ55" si="1677">NHF54</f>
        <v>0</v>
      </c>
      <c r="NHH54" s="115">
        <f t="shared" si="1677"/>
        <v>0</v>
      </c>
      <c r="NHI54" s="115">
        <f t="shared" si="1677"/>
        <v>0</v>
      </c>
      <c r="NHJ54" s="115">
        <f t="shared" si="1677"/>
        <v>0</v>
      </c>
      <c r="NHK54" s="115">
        <f t="shared" si="1677"/>
        <v>0</v>
      </c>
      <c r="NHL54" s="115">
        <f t="shared" si="1677"/>
        <v>0</v>
      </c>
      <c r="NHM54" s="115">
        <f t="shared" si="1677"/>
        <v>0</v>
      </c>
      <c r="NHN54" s="115">
        <f t="shared" si="1677"/>
        <v>0</v>
      </c>
      <c r="NHO54" s="115">
        <f t="shared" si="1677"/>
        <v>0</v>
      </c>
      <c r="NHP54" s="115">
        <f t="shared" si="1677"/>
        <v>0</v>
      </c>
      <c r="NHQ54" s="115">
        <f t="shared" si="1677"/>
        <v>0</v>
      </c>
      <c r="NHR54" s="95">
        <f t="shared" ref="NHR54:NHR55" si="1678">SUM(NHF54:NHQ54)</f>
        <v>0</v>
      </c>
      <c r="NHS54" s="106" t="s">
        <v>53</v>
      </c>
      <c r="NHT54" s="105">
        <v>9491.7000000000007</v>
      </c>
      <c r="NHU54" s="90">
        <f t="shared" ref="NHU54:NHU55" si="1679">SUM(NHT54/12)</f>
        <v>790.97500000000002</v>
      </c>
      <c r="NHV54" s="115">
        <v>0</v>
      </c>
      <c r="NHW54" s="115">
        <f t="shared" ref="NHW54:NIG55" si="1680">NHV54</f>
        <v>0</v>
      </c>
      <c r="NHX54" s="115">
        <f t="shared" si="1680"/>
        <v>0</v>
      </c>
      <c r="NHY54" s="115">
        <f t="shared" si="1680"/>
        <v>0</v>
      </c>
      <c r="NHZ54" s="115">
        <f t="shared" si="1680"/>
        <v>0</v>
      </c>
      <c r="NIA54" s="115">
        <f t="shared" si="1680"/>
        <v>0</v>
      </c>
      <c r="NIB54" s="115">
        <f t="shared" si="1680"/>
        <v>0</v>
      </c>
      <c r="NIC54" s="115">
        <f t="shared" si="1680"/>
        <v>0</v>
      </c>
      <c r="NID54" s="115">
        <f t="shared" si="1680"/>
        <v>0</v>
      </c>
      <c r="NIE54" s="115">
        <f t="shared" si="1680"/>
        <v>0</v>
      </c>
      <c r="NIF54" s="115">
        <f t="shared" si="1680"/>
        <v>0</v>
      </c>
      <c r="NIG54" s="115">
        <f t="shared" si="1680"/>
        <v>0</v>
      </c>
      <c r="NIH54" s="95">
        <f t="shared" ref="NIH54:NIH55" si="1681">SUM(NHV54:NIG54)</f>
        <v>0</v>
      </c>
      <c r="NII54" s="106" t="s">
        <v>53</v>
      </c>
      <c r="NIJ54" s="105">
        <v>9491.7000000000007</v>
      </c>
      <c r="NIK54" s="90">
        <f t="shared" ref="NIK54:NIK55" si="1682">SUM(NIJ54/12)</f>
        <v>790.97500000000002</v>
      </c>
      <c r="NIL54" s="115">
        <v>0</v>
      </c>
      <c r="NIM54" s="115">
        <f t="shared" ref="NIM54:NIW55" si="1683">NIL54</f>
        <v>0</v>
      </c>
      <c r="NIN54" s="115">
        <f t="shared" si="1683"/>
        <v>0</v>
      </c>
      <c r="NIO54" s="115">
        <f t="shared" si="1683"/>
        <v>0</v>
      </c>
      <c r="NIP54" s="115">
        <f t="shared" si="1683"/>
        <v>0</v>
      </c>
      <c r="NIQ54" s="115">
        <f t="shared" si="1683"/>
        <v>0</v>
      </c>
      <c r="NIR54" s="115">
        <f t="shared" si="1683"/>
        <v>0</v>
      </c>
      <c r="NIS54" s="115">
        <f t="shared" si="1683"/>
        <v>0</v>
      </c>
      <c r="NIT54" s="115">
        <f t="shared" si="1683"/>
        <v>0</v>
      </c>
      <c r="NIU54" s="115">
        <f t="shared" si="1683"/>
        <v>0</v>
      </c>
      <c r="NIV54" s="115">
        <f t="shared" si="1683"/>
        <v>0</v>
      </c>
      <c r="NIW54" s="115">
        <f t="shared" si="1683"/>
        <v>0</v>
      </c>
      <c r="NIX54" s="95">
        <f t="shared" ref="NIX54:NIX55" si="1684">SUM(NIL54:NIW54)</f>
        <v>0</v>
      </c>
      <c r="NIY54" s="106" t="s">
        <v>53</v>
      </c>
      <c r="NIZ54" s="105">
        <v>9491.7000000000007</v>
      </c>
      <c r="NJA54" s="90">
        <f t="shared" ref="NJA54:NJA55" si="1685">SUM(NIZ54/12)</f>
        <v>790.97500000000002</v>
      </c>
      <c r="NJB54" s="115">
        <v>0</v>
      </c>
      <c r="NJC54" s="115">
        <f t="shared" ref="NJC54:NJM55" si="1686">NJB54</f>
        <v>0</v>
      </c>
      <c r="NJD54" s="115">
        <f t="shared" si="1686"/>
        <v>0</v>
      </c>
      <c r="NJE54" s="115">
        <f t="shared" si="1686"/>
        <v>0</v>
      </c>
      <c r="NJF54" s="115">
        <f t="shared" si="1686"/>
        <v>0</v>
      </c>
      <c r="NJG54" s="115">
        <f t="shared" si="1686"/>
        <v>0</v>
      </c>
      <c r="NJH54" s="115">
        <f t="shared" si="1686"/>
        <v>0</v>
      </c>
      <c r="NJI54" s="115">
        <f t="shared" si="1686"/>
        <v>0</v>
      </c>
      <c r="NJJ54" s="115">
        <f t="shared" si="1686"/>
        <v>0</v>
      </c>
      <c r="NJK54" s="115">
        <f t="shared" si="1686"/>
        <v>0</v>
      </c>
      <c r="NJL54" s="115">
        <f t="shared" si="1686"/>
        <v>0</v>
      </c>
      <c r="NJM54" s="115">
        <f t="shared" si="1686"/>
        <v>0</v>
      </c>
      <c r="NJN54" s="95">
        <f t="shared" ref="NJN54:NJN55" si="1687">SUM(NJB54:NJM54)</f>
        <v>0</v>
      </c>
      <c r="NJO54" s="106" t="s">
        <v>53</v>
      </c>
      <c r="NJP54" s="105">
        <v>9491.7000000000007</v>
      </c>
      <c r="NJQ54" s="90">
        <f t="shared" ref="NJQ54:NJQ55" si="1688">SUM(NJP54/12)</f>
        <v>790.97500000000002</v>
      </c>
      <c r="NJR54" s="115">
        <v>0</v>
      </c>
      <c r="NJS54" s="115">
        <f t="shared" ref="NJS54:NKC55" si="1689">NJR54</f>
        <v>0</v>
      </c>
      <c r="NJT54" s="115">
        <f t="shared" si="1689"/>
        <v>0</v>
      </c>
      <c r="NJU54" s="115">
        <f t="shared" si="1689"/>
        <v>0</v>
      </c>
      <c r="NJV54" s="115">
        <f t="shared" si="1689"/>
        <v>0</v>
      </c>
      <c r="NJW54" s="115">
        <f t="shared" si="1689"/>
        <v>0</v>
      </c>
      <c r="NJX54" s="115">
        <f t="shared" si="1689"/>
        <v>0</v>
      </c>
      <c r="NJY54" s="115">
        <f t="shared" si="1689"/>
        <v>0</v>
      </c>
      <c r="NJZ54" s="115">
        <f t="shared" si="1689"/>
        <v>0</v>
      </c>
      <c r="NKA54" s="115">
        <f t="shared" si="1689"/>
        <v>0</v>
      </c>
      <c r="NKB54" s="115">
        <f t="shared" si="1689"/>
        <v>0</v>
      </c>
      <c r="NKC54" s="115">
        <f t="shared" si="1689"/>
        <v>0</v>
      </c>
      <c r="NKD54" s="95">
        <f t="shared" ref="NKD54:NKD55" si="1690">SUM(NJR54:NKC54)</f>
        <v>0</v>
      </c>
      <c r="NKE54" s="106" t="s">
        <v>53</v>
      </c>
      <c r="NKF54" s="105">
        <v>9491.7000000000007</v>
      </c>
      <c r="NKG54" s="90">
        <f t="shared" ref="NKG54:NKG55" si="1691">SUM(NKF54/12)</f>
        <v>790.97500000000002</v>
      </c>
      <c r="NKH54" s="115">
        <v>0</v>
      </c>
      <c r="NKI54" s="115">
        <f t="shared" ref="NKI54:NKS55" si="1692">NKH54</f>
        <v>0</v>
      </c>
      <c r="NKJ54" s="115">
        <f t="shared" si="1692"/>
        <v>0</v>
      </c>
      <c r="NKK54" s="115">
        <f t="shared" si="1692"/>
        <v>0</v>
      </c>
      <c r="NKL54" s="115">
        <f t="shared" si="1692"/>
        <v>0</v>
      </c>
      <c r="NKM54" s="115">
        <f t="shared" si="1692"/>
        <v>0</v>
      </c>
      <c r="NKN54" s="115">
        <f t="shared" si="1692"/>
        <v>0</v>
      </c>
      <c r="NKO54" s="115">
        <f t="shared" si="1692"/>
        <v>0</v>
      </c>
      <c r="NKP54" s="115">
        <f t="shared" si="1692"/>
        <v>0</v>
      </c>
      <c r="NKQ54" s="115">
        <f t="shared" si="1692"/>
        <v>0</v>
      </c>
      <c r="NKR54" s="115">
        <f t="shared" si="1692"/>
        <v>0</v>
      </c>
      <c r="NKS54" s="115">
        <f t="shared" si="1692"/>
        <v>0</v>
      </c>
      <c r="NKT54" s="95">
        <f t="shared" ref="NKT54:NKT55" si="1693">SUM(NKH54:NKS54)</f>
        <v>0</v>
      </c>
      <c r="NKU54" s="106" t="s">
        <v>53</v>
      </c>
      <c r="NKV54" s="105">
        <v>9491.7000000000007</v>
      </c>
      <c r="NKW54" s="90">
        <f t="shared" ref="NKW54:NKW55" si="1694">SUM(NKV54/12)</f>
        <v>790.97500000000002</v>
      </c>
      <c r="NKX54" s="115">
        <v>0</v>
      </c>
      <c r="NKY54" s="115">
        <f t="shared" ref="NKY54:NLI55" si="1695">NKX54</f>
        <v>0</v>
      </c>
      <c r="NKZ54" s="115">
        <f t="shared" si="1695"/>
        <v>0</v>
      </c>
      <c r="NLA54" s="115">
        <f t="shared" si="1695"/>
        <v>0</v>
      </c>
      <c r="NLB54" s="115">
        <f t="shared" si="1695"/>
        <v>0</v>
      </c>
      <c r="NLC54" s="115">
        <f t="shared" si="1695"/>
        <v>0</v>
      </c>
      <c r="NLD54" s="115">
        <f t="shared" si="1695"/>
        <v>0</v>
      </c>
      <c r="NLE54" s="115">
        <f t="shared" si="1695"/>
        <v>0</v>
      </c>
      <c r="NLF54" s="115">
        <f t="shared" si="1695"/>
        <v>0</v>
      </c>
      <c r="NLG54" s="115">
        <f t="shared" si="1695"/>
        <v>0</v>
      </c>
      <c r="NLH54" s="115">
        <f t="shared" si="1695"/>
        <v>0</v>
      </c>
      <c r="NLI54" s="115">
        <f t="shared" si="1695"/>
        <v>0</v>
      </c>
      <c r="NLJ54" s="95">
        <f t="shared" ref="NLJ54:NLJ55" si="1696">SUM(NKX54:NLI54)</f>
        <v>0</v>
      </c>
      <c r="NLK54" s="106" t="s">
        <v>53</v>
      </c>
      <c r="NLL54" s="105">
        <v>9491.7000000000007</v>
      </c>
      <c r="NLM54" s="90">
        <f t="shared" ref="NLM54:NLM55" si="1697">SUM(NLL54/12)</f>
        <v>790.97500000000002</v>
      </c>
      <c r="NLN54" s="115">
        <v>0</v>
      </c>
      <c r="NLO54" s="115">
        <f t="shared" ref="NLO54:NLY55" si="1698">NLN54</f>
        <v>0</v>
      </c>
      <c r="NLP54" s="115">
        <f t="shared" si="1698"/>
        <v>0</v>
      </c>
      <c r="NLQ54" s="115">
        <f t="shared" si="1698"/>
        <v>0</v>
      </c>
      <c r="NLR54" s="115">
        <f t="shared" si="1698"/>
        <v>0</v>
      </c>
      <c r="NLS54" s="115">
        <f t="shared" si="1698"/>
        <v>0</v>
      </c>
      <c r="NLT54" s="115">
        <f t="shared" si="1698"/>
        <v>0</v>
      </c>
      <c r="NLU54" s="115">
        <f t="shared" si="1698"/>
        <v>0</v>
      </c>
      <c r="NLV54" s="115">
        <f t="shared" si="1698"/>
        <v>0</v>
      </c>
      <c r="NLW54" s="115">
        <f t="shared" si="1698"/>
        <v>0</v>
      </c>
      <c r="NLX54" s="115">
        <f t="shared" si="1698"/>
        <v>0</v>
      </c>
      <c r="NLY54" s="115">
        <f t="shared" si="1698"/>
        <v>0</v>
      </c>
      <c r="NLZ54" s="95">
        <f t="shared" ref="NLZ54:NLZ55" si="1699">SUM(NLN54:NLY54)</f>
        <v>0</v>
      </c>
      <c r="NMA54" s="106" t="s">
        <v>53</v>
      </c>
      <c r="NMB54" s="105">
        <v>9491.7000000000007</v>
      </c>
      <c r="NMC54" s="90">
        <f t="shared" ref="NMC54:NMC55" si="1700">SUM(NMB54/12)</f>
        <v>790.97500000000002</v>
      </c>
      <c r="NMD54" s="115">
        <v>0</v>
      </c>
      <c r="NME54" s="115">
        <f t="shared" ref="NME54:NMO55" si="1701">NMD54</f>
        <v>0</v>
      </c>
      <c r="NMF54" s="115">
        <f t="shared" si="1701"/>
        <v>0</v>
      </c>
      <c r="NMG54" s="115">
        <f t="shared" si="1701"/>
        <v>0</v>
      </c>
      <c r="NMH54" s="115">
        <f t="shared" si="1701"/>
        <v>0</v>
      </c>
      <c r="NMI54" s="115">
        <f t="shared" si="1701"/>
        <v>0</v>
      </c>
      <c r="NMJ54" s="115">
        <f t="shared" si="1701"/>
        <v>0</v>
      </c>
      <c r="NMK54" s="115">
        <f t="shared" si="1701"/>
        <v>0</v>
      </c>
      <c r="NML54" s="115">
        <f t="shared" si="1701"/>
        <v>0</v>
      </c>
      <c r="NMM54" s="115">
        <f t="shared" si="1701"/>
        <v>0</v>
      </c>
      <c r="NMN54" s="115">
        <f t="shared" si="1701"/>
        <v>0</v>
      </c>
      <c r="NMO54" s="115">
        <f t="shared" si="1701"/>
        <v>0</v>
      </c>
      <c r="NMP54" s="95">
        <f t="shared" ref="NMP54:NMP55" si="1702">SUM(NMD54:NMO54)</f>
        <v>0</v>
      </c>
      <c r="NMQ54" s="106" t="s">
        <v>53</v>
      </c>
      <c r="NMR54" s="105">
        <v>9491.7000000000007</v>
      </c>
      <c r="NMS54" s="90">
        <f t="shared" ref="NMS54:NMS55" si="1703">SUM(NMR54/12)</f>
        <v>790.97500000000002</v>
      </c>
      <c r="NMT54" s="115">
        <v>0</v>
      </c>
      <c r="NMU54" s="115">
        <f t="shared" ref="NMU54:NNE55" si="1704">NMT54</f>
        <v>0</v>
      </c>
      <c r="NMV54" s="115">
        <f t="shared" si="1704"/>
        <v>0</v>
      </c>
      <c r="NMW54" s="115">
        <f t="shared" si="1704"/>
        <v>0</v>
      </c>
      <c r="NMX54" s="115">
        <f t="shared" si="1704"/>
        <v>0</v>
      </c>
      <c r="NMY54" s="115">
        <f t="shared" si="1704"/>
        <v>0</v>
      </c>
      <c r="NMZ54" s="115">
        <f t="shared" si="1704"/>
        <v>0</v>
      </c>
      <c r="NNA54" s="115">
        <f t="shared" si="1704"/>
        <v>0</v>
      </c>
      <c r="NNB54" s="115">
        <f t="shared" si="1704"/>
        <v>0</v>
      </c>
      <c r="NNC54" s="115">
        <f t="shared" si="1704"/>
        <v>0</v>
      </c>
      <c r="NND54" s="115">
        <f t="shared" si="1704"/>
        <v>0</v>
      </c>
      <c r="NNE54" s="115">
        <f t="shared" si="1704"/>
        <v>0</v>
      </c>
      <c r="NNF54" s="95">
        <f t="shared" ref="NNF54:NNF55" si="1705">SUM(NMT54:NNE54)</f>
        <v>0</v>
      </c>
      <c r="NNG54" s="106" t="s">
        <v>53</v>
      </c>
      <c r="NNH54" s="105">
        <v>9491.7000000000007</v>
      </c>
      <c r="NNI54" s="90">
        <f t="shared" ref="NNI54:NNI55" si="1706">SUM(NNH54/12)</f>
        <v>790.97500000000002</v>
      </c>
      <c r="NNJ54" s="115">
        <v>0</v>
      </c>
      <c r="NNK54" s="115">
        <f t="shared" ref="NNK54:NNU55" si="1707">NNJ54</f>
        <v>0</v>
      </c>
      <c r="NNL54" s="115">
        <f t="shared" si="1707"/>
        <v>0</v>
      </c>
      <c r="NNM54" s="115">
        <f t="shared" si="1707"/>
        <v>0</v>
      </c>
      <c r="NNN54" s="115">
        <f t="shared" si="1707"/>
        <v>0</v>
      </c>
      <c r="NNO54" s="115">
        <f t="shared" si="1707"/>
        <v>0</v>
      </c>
      <c r="NNP54" s="115">
        <f t="shared" si="1707"/>
        <v>0</v>
      </c>
      <c r="NNQ54" s="115">
        <f t="shared" si="1707"/>
        <v>0</v>
      </c>
      <c r="NNR54" s="115">
        <f t="shared" si="1707"/>
        <v>0</v>
      </c>
      <c r="NNS54" s="115">
        <f t="shared" si="1707"/>
        <v>0</v>
      </c>
      <c r="NNT54" s="115">
        <f t="shared" si="1707"/>
        <v>0</v>
      </c>
      <c r="NNU54" s="115">
        <f t="shared" si="1707"/>
        <v>0</v>
      </c>
      <c r="NNV54" s="95">
        <f t="shared" ref="NNV54:NNV55" si="1708">SUM(NNJ54:NNU54)</f>
        <v>0</v>
      </c>
      <c r="NNW54" s="106" t="s">
        <v>53</v>
      </c>
      <c r="NNX54" s="105">
        <v>9491.7000000000007</v>
      </c>
      <c r="NNY54" s="90">
        <f t="shared" ref="NNY54:NNY55" si="1709">SUM(NNX54/12)</f>
        <v>790.97500000000002</v>
      </c>
      <c r="NNZ54" s="115">
        <v>0</v>
      </c>
      <c r="NOA54" s="115">
        <f t="shared" ref="NOA54:NOK55" si="1710">NNZ54</f>
        <v>0</v>
      </c>
      <c r="NOB54" s="115">
        <f t="shared" si="1710"/>
        <v>0</v>
      </c>
      <c r="NOC54" s="115">
        <f t="shared" si="1710"/>
        <v>0</v>
      </c>
      <c r="NOD54" s="115">
        <f t="shared" si="1710"/>
        <v>0</v>
      </c>
      <c r="NOE54" s="115">
        <f t="shared" si="1710"/>
        <v>0</v>
      </c>
      <c r="NOF54" s="115">
        <f t="shared" si="1710"/>
        <v>0</v>
      </c>
      <c r="NOG54" s="115">
        <f t="shared" si="1710"/>
        <v>0</v>
      </c>
      <c r="NOH54" s="115">
        <f t="shared" si="1710"/>
        <v>0</v>
      </c>
      <c r="NOI54" s="115">
        <f t="shared" si="1710"/>
        <v>0</v>
      </c>
      <c r="NOJ54" s="115">
        <f t="shared" si="1710"/>
        <v>0</v>
      </c>
      <c r="NOK54" s="115">
        <f t="shared" si="1710"/>
        <v>0</v>
      </c>
      <c r="NOL54" s="95">
        <f t="shared" ref="NOL54:NOL55" si="1711">SUM(NNZ54:NOK54)</f>
        <v>0</v>
      </c>
      <c r="NOM54" s="106" t="s">
        <v>53</v>
      </c>
      <c r="NON54" s="105">
        <v>9491.7000000000007</v>
      </c>
      <c r="NOO54" s="90">
        <f t="shared" ref="NOO54:NOO55" si="1712">SUM(NON54/12)</f>
        <v>790.97500000000002</v>
      </c>
      <c r="NOP54" s="115">
        <v>0</v>
      </c>
      <c r="NOQ54" s="115">
        <f t="shared" ref="NOQ54:NPA55" si="1713">NOP54</f>
        <v>0</v>
      </c>
      <c r="NOR54" s="115">
        <f t="shared" si="1713"/>
        <v>0</v>
      </c>
      <c r="NOS54" s="115">
        <f t="shared" si="1713"/>
        <v>0</v>
      </c>
      <c r="NOT54" s="115">
        <f t="shared" si="1713"/>
        <v>0</v>
      </c>
      <c r="NOU54" s="115">
        <f t="shared" si="1713"/>
        <v>0</v>
      </c>
      <c r="NOV54" s="115">
        <f t="shared" si="1713"/>
        <v>0</v>
      </c>
      <c r="NOW54" s="115">
        <f t="shared" si="1713"/>
        <v>0</v>
      </c>
      <c r="NOX54" s="115">
        <f t="shared" si="1713"/>
        <v>0</v>
      </c>
      <c r="NOY54" s="115">
        <f t="shared" si="1713"/>
        <v>0</v>
      </c>
      <c r="NOZ54" s="115">
        <f t="shared" si="1713"/>
        <v>0</v>
      </c>
      <c r="NPA54" s="115">
        <f t="shared" si="1713"/>
        <v>0</v>
      </c>
      <c r="NPB54" s="95">
        <f t="shared" ref="NPB54:NPB55" si="1714">SUM(NOP54:NPA54)</f>
        <v>0</v>
      </c>
      <c r="NPC54" s="106" t="s">
        <v>53</v>
      </c>
      <c r="NPD54" s="105">
        <v>9491.7000000000007</v>
      </c>
      <c r="NPE54" s="90">
        <f t="shared" ref="NPE54:NPE55" si="1715">SUM(NPD54/12)</f>
        <v>790.97500000000002</v>
      </c>
      <c r="NPF54" s="115">
        <v>0</v>
      </c>
      <c r="NPG54" s="115">
        <f t="shared" ref="NPG54:NPQ55" si="1716">NPF54</f>
        <v>0</v>
      </c>
      <c r="NPH54" s="115">
        <f t="shared" si="1716"/>
        <v>0</v>
      </c>
      <c r="NPI54" s="115">
        <f t="shared" si="1716"/>
        <v>0</v>
      </c>
      <c r="NPJ54" s="115">
        <f t="shared" si="1716"/>
        <v>0</v>
      </c>
      <c r="NPK54" s="115">
        <f t="shared" si="1716"/>
        <v>0</v>
      </c>
      <c r="NPL54" s="115">
        <f t="shared" si="1716"/>
        <v>0</v>
      </c>
      <c r="NPM54" s="115">
        <f t="shared" si="1716"/>
        <v>0</v>
      </c>
      <c r="NPN54" s="115">
        <f t="shared" si="1716"/>
        <v>0</v>
      </c>
      <c r="NPO54" s="115">
        <f t="shared" si="1716"/>
        <v>0</v>
      </c>
      <c r="NPP54" s="115">
        <f t="shared" si="1716"/>
        <v>0</v>
      </c>
      <c r="NPQ54" s="115">
        <f t="shared" si="1716"/>
        <v>0</v>
      </c>
      <c r="NPR54" s="95">
        <f t="shared" ref="NPR54:NPR55" si="1717">SUM(NPF54:NPQ54)</f>
        <v>0</v>
      </c>
      <c r="NPS54" s="106" t="s">
        <v>53</v>
      </c>
      <c r="NPT54" s="105">
        <v>9491.7000000000007</v>
      </c>
      <c r="NPU54" s="90">
        <f t="shared" ref="NPU54:NPU55" si="1718">SUM(NPT54/12)</f>
        <v>790.97500000000002</v>
      </c>
      <c r="NPV54" s="115">
        <v>0</v>
      </c>
      <c r="NPW54" s="115">
        <f t="shared" ref="NPW54:NQG55" si="1719">NPV54</f>
        <v>0</v>
      </c>
      <c r="NPX54" s="115">
        <f t="shared" si="1719"/>
        <v>0</v>
      </c>
      <c r="NPY54" s="115">
        <f t="shared" si="1719"/>
        <v>0</v>
      </c>
      <c r="NPZ54" s="115">
        <f t="shared" si="1719"/>
        <v>0</v>
      </c>
      <c r="NQA54" s="115">
        <f t="shared" si="1719"/>
        <v>0</v>
      </c>
      <c r="NQB54" s="115">
        <f t="shared" si="1719"/>
        <v>0</v>
      </c>
      <c r="NQC54" s="115">
        <f t="shared" si="1719"/>
        <v>0</v>
      </c>
      <c r="NQD54" s="115">
        <f t="shared" si="1719"/>
        <v>0</v>
      </c>
      <c r="NQE54" s="115">
        <f t="shared" si="1719"/>
        <v>0</v>
      </c>
      <c r="NQF54" s="115">
        <f t="shared" si="1719"/>
        <v>0</v>
      </c>
      <c r="NQG54" s="115">
        <f t="shared" si="1719"/>
        <v>0</v>
      </c>
      <c r="NQH54" s="95">
        <f t="shared" ref="NQH54:NQH55" si="1720">SUM(NPV54:NQG54)</f>
        <v>0</v>
      </c>
      <c r="NQI54" s="106" t="s">
        <v>53</v>
      </c>
      <c r="NQJ54" s="105">
        <v>9491.7000000000007</v>
      </c>
      <c r="NQK54" s="90">
        <f t="shared" ref="NQK54:NQK55" si="1721">SUM(NQJ54/12)</f>
        <v>790.97500000000002</v>
      </c>
      <c r="NQL54" s="115">
        <v>0</v>
      </c>
      <c r="NQM54" s="115">
        <f t="shared" ref="NQM54:NQW55" si="1722">NQL54</f>
        <v>0</v>
      </c>
      <c r="NQN54" s="115">
        <f t="shared" si="1722"/>
        <v>0</v>
      </c>
      <c r="NQO54" s="115">
        <f t="shared" si="1722"/>
        <v>0</v>
      </c>
      <c r="NQP54" s="115">
        <f t="shared" si="1722"/>
        <v>0</v>
      </c>
      <c r="NQQ54" s="115">
        <f t="shared" si="1722"/>
        <v>0</v>
      </c>
      <c r="NQR54" s="115">
        <f t="shared" si="1722"/>
        <v>0</v>
      </c>
      <c r="NQS54" s="115">
        <f t="shared" si="1722"/>
        <v>0</v>
      </c>
      <c r="NQT54" s="115">
        <f t="shared" si="1722"/>
        <v>0</v>
      </c>
      <c r="NQU54" s="115">
        <f t="shared" si="1722"/>
        <v>0</v>
      </c>
      <c r="NQV54" s="115">
        <f t="shared" si="1722"/>
        <v>0</v>
      </c>
      <c r="NQW54" s="115">
        <f t="shared" si="1722"/>
        <v>0</v>
      </c>
      <c r="NQX54" s="95">
        <f t="shared" ref="NQX54:NQX55" si="1723">SUM(NQL54:NQW54)</f>
        <v>0</v>
      </c>
      <c r="NQY54" s="106" t="s">
        <v>53</v>
      </c>
      <c r="NQZ54" s="105">
        <v>9491.7000000000007</v>
      </c>
      <c r="NRA54" s="90">
        <f t="shared" ref="NRA54:NRA55" si="1724">SUM(NQZ54/12)</f>
        <v>790.97500000000002</v>
      </c>
      <c r="NRB54" s="115">
        <v>0</v>
      </c>
      <c r="NRC54" s="115">
        <f t="shared" ref="NRC54:NRM55" si="1725">NRB54</f>
        <v>0</v>
      </c>
      <c r="NRD54" s="115">
        <f t="shared" si="1725"/>
        <v>0</v>
      </c>
      <c r="NRE54" s="115">
        <f t="shared" si="1725"/>
        <v>0</v>
      </c>
      <c r="NRF54" s="115">
        <f t="shared" si="1725"/>
        <v>0</v>
      </c>
      <c r="NRG54" s="115">
        <f t="shared" si="1725"/>
        <v>0</v>
      </c>
      <c r="NRH54" s="115">
        <f t="shared" si="1725"/>
        <v>0</v>
      </c>
      <c r="NRI54" s="115">
        <f t="shared" si="1725"/>
        <v>0</v>
      </c>
      <c r="NRJ54" s="115">
        <f t="shared" si="1725"/>
        <v>0</v>
      </c>
      <c r="NRK54" s="115">
        <f t="shared" si="1725"/>
        <v>0</v>
      </c>
      <c r="NRL54" s="115">
        <f t="shared" si="1725"/>
        <v>0</v>
      </c>
      <c r="NRM54" s="115">
        <f t="shared" si="1725"/>
        <v>0</v>
      </c>
      <c r="NRN54" s="95">
        <f t="shared" ref="NRN54:NRN55" si="1726">SUM(NRB54:NRM54)</f>
        <v>0</v>
      </c>
      <c r="NRO54" s="106" t="s">
        <v>53</v>
      </c>
      <c r="NRP54" s="105">
        <v>9491.7000000000007</v>
      </c>
      <c r="NRQ54" s="90">
        <f t="shared" ref="NRQ54:NRQ55" si="1727">SUM(NRP54/12)</f>
        <v>790.97500000000002</v>
      </c>
      <c r="NRR54" s="115">
        <v>0</v>
      </c>
      <c r="NRS54" s="115">
        <f t="shared" ref="NRS54:NSC55" si="1728">NRR54</f>
        <v>0</v>
      </c>
      <c r="NRT54" s="115">
        <f t="shared" si="1728"/>
        <v>0</v>
      </c>
      <c r="NRU54" s="115">
        <f t="shared" si="1728"/>
        <v>0</v>
      </c>
      <c r="NRV54" s="115">
        <f t="shared" si="1728"/>
        <v>0</v>
      </c>
      <c r="NRW54" s="115">
        <f t="shared" si="1728"/>
        <v>0</v>
      </c>
      <c r="NRX54" s="115">
        <f t="shared" si="1728"/>
        <v>0</v>
      </c>
      <c r="NRY54" s="115">
        <f t="shared" si="1728"/>
        <v>0</v>
      </c>
      <c r="NRZ54" s="115">
        <f t="shared" si="1728"/>
        <v>0</v>
      </c>
      <c r="NSA54" s="115">
        <f t="shared" si="1728"/>
        <v>0</v>
      </c>
      <c r="NSB54" s="115">
        <f t="shared" si="1728"/>
        <v>0</v>
      </c>
      <c r="NSC54" s="115">
        <f t="shared" si="1728"/>
        <v>0</v>
      </c>
      <c r="NSD54" s="95">
        <f t="shared" ref="NSD54:NSD55" si="1729">SUM(NRR54:NSC54)</f>
        <v>0</v>
      </c>
      <c r="NSE54" s="106" t="s">
        <v>53</v>
      </c>
      <c r="NSF54" s="105">
        <v>9491.7000000000007</v>
      </c>
      <c r="NSG54" s="90">
        <f t="shared" ref="NSG54:NSG55" si="1730">SUM(NSF54/12)</f>
        <v>790.97500000000002</v>
      </c>
      <c r="NSH54" s="115">
        <v>0</v>
      </c>
      <c r="NSI54" s="115">
        <f t="shared" ref="NSI54:NSS55" si="1731">NSH54</f>
        <v>0</v>
      </c>
      <c r="NSJ54" s="115">
        <f t="shared" si="1731"/>
        <v>0</v>
      </c>
      <c r="NSK54" s="115">
        <f t="shared" si="1731"/>
        <v>0</v>
      </c>
      <c r="NSL54" s="115">
        <f t="shared" si="1731"/>
        <v>0</v>
      </c>
      <c r="NSM54" s="115">
        <f t="shared" si="1731"/>
        <v>0</v>
      </c>
      <c r="NSN54" s="115">
        <f t="shared" si="1731"/>
        <v>0</v>
      </c>
      <c r="NSO54" s="115">
        <f t="shared" si="1731"/>
        <v>0</v>
      </c>
      <c r="NSP54" s="115">
        <f t="shared" si="1731"/>
        <v>0</v>
      </c>
      <c r="NSQ54" s="115">
        <f t="shared" si="1731"/>
        <v>0</v>
      </c>
      <c r="NSR54" s="115">
        <f t="shared" si="1731"/>
        <v>0</v>
      </c>
      <c r="NSS54" s="115">
        <f t="shared" si="1731"/>
        <v>0</v>
      </c>
      <c r="NST54" s="95">
        <f t="shared" ref="NST54:NST55" si="1732">SUM(NSH54:NSS54)</f>
        <v>0</v>
      </c>
      <c r="NSU54" s="106" t="s">
        <v>53</v>
      </c>
      <c r="NSV54" s="105">
        <v>9491.7000000000007</v>
      </c>
      <c r="NSW54" s="90">
        <f t="shared" ref="NSW54:NSW55" si="1733">SUM(NSV54/12)</f>
        <v>790.97500000000002</v>
      </c>
      <c r="NSX54" s="115">
        <v>0</v>
      </c>
      <c r="NSY54" s="115">
        <f t="shared" ref="NSY54:NTI55" si="1734">NSX54</f>
        <v>0</v>
      </c>
      <c r="NSZ54" s="115">
        <f t="shared" si="1734"/>
        <v>0</v>
      </c>
      <c r="NTA54" s="115">
        <f t="shared" si="1734"/>
        <v>0</v>
      </c>
      <c r="NTB54" s="115">
        <f t="shared" si="1734"/>
        <v>0</v>
      </c>
      <c r="NTC54" s="115">
        <f t="shared" si="1734"/>
        <v>0</v>
      </c>
      <c r="NTD54" s="115">
        <f t="shared" si="1734"/>
        <v>0</v>
      </c>
      <c r="NTE54" s="115">
        <f t="shared" si="1734"/>
        <v>0</v>
      </c>
      <c r="NTF54" s="115">
        <f t="shared" si="1734"/>
        <v>0</v>
      </c>
      <c r="NTG54" s="115">
        <f t="shared" si="1734"/>
        <v>0</v>
      </c>
      <c r="NTH54" s="115">
        <f t="shared" si="1734"/>
        <v>0</v>
      </c>
      <c r="NTI54" s="115">
        <f t="shared" si="1734"/>
        <v>0</v>
      </c>
      <c r="NTJ54" s="95">
        <f t="shared" ref="NTJ54:NTJ55" si="1735">SUM(NSX54:NTI54)</f>
        <v>0</v>
      </c>
      <c r="NTK54" s="106" t="s">
        <v>53</v>
      </c>
      <c r="NTL54" s="105">
        <v>9491.7000000000007</v>
      </c>
      <c r="NTM54" s="90">
        <f t="shared" ref="NTM54:NTM55" si="1736">SUM(NTL54/12)</f>
        <v>790.97500000000002</v>
      </c>
      <c r="NTN54" s="115">
        <v>0</v>
      </c>
      <c r="NTO54" s="115">
        <f t="shared" ref="NTO54:NTY55" si="1737">NTN54</f>
        <v>0</v>
      </c>
      <c r="NTP54" s="115">
        <f t="shared" si="1737"/>
        <v>0</v>
      </c>
      <c r="NTQ54" s="115">
        <f t="shared" si="1737"/>
        <v>0</v>
      </c>
      <c r="NTR54" s="115">
        <f t="shared" si="1737"/>
        <v>0</v>
      </c>
      <c r="NTS54" s="115">
        <f t="shared" si="1737"/>
        <v>0</v>
      </c>
      <c r="NTT54" s="115">
        <f t="shared" si="1737"/>
        <v>0</v>
      </c>
      <c r="NTU54" s="115">
        <f t="shared" si="1737"/>
        <v>0</v>
      </c>
      <c r="NTV54" s="115">
        <f t="shared" si="1737"/>
        <v>0</v>
      </c>
      <c r="NTW54" s="115">
        <f t="shared" si="1737"/>
        <v>0</v>
      </c>
      <c r="NTX54" s="115">
        <f t="shared" si="1737"/>
        <v>0</v>
      </c>
      <c r="NTY54" s="115">
        <f t="shared" si="1737"/>
        <v>0</v>
      </c>
      <c r="NTZ54" s="95">
        <f t="shared" ref="NTZ54:NTZ55" si="1738">SUM(NTN54:NTY54)</f>
        <v>0</v>
      </c>
      <c r="NUA54" s="106" t="s">
        <v>53</v>
      </c>
      <c r="NUB54" s="105">
        <v>9491.7000000000007</v>
      </c>
      <c r="NUC54" s="90">
        <f t="shared" ref="NUC54:NUC55" si="1739">SUM(NUB54/12)</f>
        <v>790.97500000000002</v>
      </c>
      <c r="NUD54" s="115">
        <v>0</v>
      </c>
      <c r="NUE54" s="115">
        <f t="shared" ref="NUE54:NUO55" si="1740">NUD54</f>
        <v>0</v>
      </c>
      <c r="NUF54" s="115">
        <f t="shared" si="1740"/>
        <v>0</v>
      </c>
      <c r="NUG54" s="115">
        <f t="shared" si="1740"/>
        <v>0</v>
      </c>
      <c r="NUH54" s="115">
        <f t="shared" si="1740"/>
        <v>0</v>
      </c>
      <c r="NUI54" s="115">
        <f t="shared" si="1740"/>
        <v>0</v>
      </c>
      <c r="NUJ54" s="115">
        <f t="shared" si="1740"/>
        <v>0</v>
      </c>
      <c r="NUK54" s="115">
        <f t="shared" si="1740"/>
        <v>0</v>
      </c>
      <c r="NUL54" s="115">
        <f t="shared" si="1740"/>
        <v>0</v>
      </c>
      <c r="NUM54" s="115">
        <f t="shared" si="1740"/>
        <v>0</v>
      </c>
      <c r="NUN54" s="115">
        <f t="shared" si="1740"/>
        <v>0</v>
      </c>
      <c r="NUO54" s="115">
        <f t="shared" si="1740"/>
        <v>0</v>
      </c>
      <c r="NUP54" s="95">
        <f t="shared" ref="NUP54:NUP55" si="1741">SUM(NUD54:NUO54)</f>
        <v>0</v>
      </c>
      <c r="NUQ54" s="106" t="s">
        <v>53</v>
      </c>
      <c r="NUR54" s="105">
        <v>9491.7000000000007</v>
      </c>
      <c r="NUS54" s="90">
        <f t="shared" ref="NUS54:NUS55" si="1742">SUM(NUR54/12)</f>
        <v>790.97500000000002</v>
      </c>
      <c r="NUT54" s="115">
        <v>0</v>
      </c>
      <c r="NUU54" s="115">
        <f t="shared" ref="NUU54:NVE55" si="1743">NUT54</f>
        <v>0</v>
      </c>
      <c r="NUV54" s="115">
        <f t="shared" si="1743"/>
        <v>0</v>
      </c>
      <c r="NUW54" s="115">
        <f t="shared" si="1743"/>
        <v>0</v>
      </c>
      <c r="NUX54" s="115">
        <f t="shared" si="1743"/>
        <v>0</v>
      </c>
      <c r="NUY54" s="115">
        <f t="shared" si="1743"/>
        <v>0</v>
      </c>
      <c r="NUZ54" s="115">
        <f t="shared" si="1743"/>
        <v>0</v>
      </c>
      <c r="NVA54" s="115">
        <f t="shared" si="1743"/>
        <v>0</v>
      </c>
      <c r="NVB54" s="115">
        <f t="shared" si="1743"/>
        <v>0</v>
      </c>
      <c r="NVC54" s="115">
        <f t="shared" si="1743"/>
        <v>0</v>
      </c>
      <c r="NVD54" s="115">
        <f t="shared" si="1743"/>
        <v>0</v>
      </c>
      <c r="NVE54" s="115">
        <f t="shared" si="1743"/>
        <v>0</v>
      </c>
      <c r="NVF54" s="95">
        <f t="shared" ref="NVF54:NVF55" si="1744">SUM(NUT54:NVE54)</f>
        <v>0</v>
      </c>
      <c r="NVG54" s="106" t="s">
        <v>53</v>
      </c>
      <c r="NVH54" s="105">
        <v>9491.7000000000007</v>
      </c>
      <c r="NVI54" s="90">
        <f t="shared" ref="NVI54:NVI55" si="1745">SUM(NVH54/12)</f>
        <v>790.97500000000002</v>
      </c>
      <c r="NVJ54" s="115">
        <v>0</v>
      </c>
      <c r="NVK54" s="115">
        <f t="shared" ref="NVK54:NVU55" si="1746">NVJ54</f>
        <v>0</v>
      </c>
      <c r="NVL54" s="115">
        <f t="shared" si="1746"/>
        <v>0</v>
      </c>
      <c r="NVM54" s="115">
        <f t="shared" si="1746"/>
        <v>0</v>
      </c>
      <c r="NVN54" s="115">
        <f t="shared" si="1746"/>
        <v>0</v>
      </c>
      <c r="NVO54" s="115">
        <f t="shared" si="1746"/>
        <v>0</v>
      </c>
      <c r="NVP54" s="115">
        <f t="shared" si="1746"/>
        <v>0</v>
      </c>
      <c r="NVQ54" s="115">
        <f t="shared" si="1746"/>
        <v>0</v>
      </c>
      <c r="NVR54" s="115">
        <f t="shared" si="1746"/>
        <v>0</v>
      </c>
      <c r="NVS54" s="115">
        <f t="shared" si="1746"/>
        <v>0</v>
      </c>
      <c r="NVT54" s="115">
        <f t="shared" si="1746"/>
        <v>0</v>
      </c>
      <c r="NVU54" s="115">
        <f t="shared" si="1746"/>
        <v>0</v>
      </c>
      <c r="NVV54" s="95">
        <f t="shared" ref="NVV54:NVV55" si="1747">SUM(NVJ54:NVU54)</f>
        <v>0</v>
      </c>
      <c r="NVW54" s="106" t="s">
        <v>53</v>
      </c>
      <c r="NVX54" s="105">
        <v>9491.7000000000007</v>
      </c>
      <c r="NVY54" s="90">
        <f t="shared" ref="NVY54:NVY55" si="1748">SUM(NVX54/12)</f>
        <v>790.97500000000002</v>
      </c>
      <c r="NVZ54" s="115">
        <v>0</v>
      </c>
      <c r="NWA54" s="115">
        <f t="shared" ref="NWA54:NWK55" si="1749">NVZ54</f>
        <v>0</v>
      </c>
      <c r="NWB54" s="115">
        <f t="shared" si="1749"/>
        <v>0</v>
      </c>
      <c r="NWC54" s="115">
        <f t="shared" si="1749"/>
        <v>0</v>
      </c>
      <c r="NWD54" s="115">
        <f t="shared" si="1749"/>
        <v>0</v>
      </c>
      <c r="NWE54" s="115">
        <f t="shared" si="1749"/>
        <v>0</v>
      </c>
      <c r="NWF54" s="115">
        <f t="shared" si="1749"/>
        <v>0</v>
      </c>
      <c r="NWG54" s="115">
        <f t="shared" si="1749"/>
        <v>0</v>
      </c>
      <c r="NWH54" s="115">
        <f t="shared" si="1749"/>
        <v>0</v>
      </c>
      <c r="NWI54" s="115">
        <f t="shared" si="1749"/>
        <v>0</v>
      </c>
      <c r="NWJ54" s="115">
        <f t="shared" si="1749"/>
        <v>0</v>
      </c>
      <c r="NWK54" s="115">
        <f t="shared" si="1749"/>
        <v>0</v>
      </c>
      <c r="NWL54" s="95">
        <f t="shared" ref="NWL54:NWL55" si="1750">SUM(NVZ54:NWK54)</f>
        <v>0</v>
      </c>
      <c r="NWM54" s="106" t="s">
        <v>53</v>
      </c>
      <c r="NWN54" s="105">
        <v>9491.7000000000007</v>
      </c>
      <c r="NWO54" s="90">
        <f t="shared" ref="NWO54:NWO55" si="1751">SUM(NWN54/12)</f>
        <v>790.97500000000002</v>
      </c>
      <c r="NWP54" s="115">
        <v>0</v>
      </c>
      <c r="NWQ54" s="115">
        <f t="shared" ref="NWQ54:NXA55" si="1752">NWP54</f>
        <v>0</v>
      </c>
      <c r="NWR54" s="115">
        <f t="shared" si="1752"/>
        <v>0</v>
      </c>
      <c r="NWS54" s="115">
        <f t="shared" si="1752"/>
        <v>0</v>
      </c>
      <c r="NWT54" s="115">
        <f t="shared" si="1752"/>
        <v>0</v>
      </c>
      <c r="NWU54" s="115">
        <f t="shared" si="1752"/>
        <v>0</v>
      </c>
      <c r="NWV54" s="115">
        <f t="shared" si="1752"/>
        <v>0</v>
      </c>
      <c r="NWW54" s="115">
        <f t="shared" si="1752"/>
        <v>0</v>
      </c>
      <c r="NWX54" s="115">
        <f t="shared" si="1752"/>
        <v>0</v>
      </c>
      <c r="NWY54" s="115">
        <f t="shared" si="1752"/>
        <v>0</v>
      </c>
      <c r="NWZ54" s="115">
        <f t="shared" si="1752"/>
        <v>0</v>
      </c>
      <c r="NXA54" s="115">
        <f t="shared" si="1752"/>
        <v>0</v>
      </c>
      <c r="NXB54" s="95">
        <f t="shared" ref="NXB54:NXB55" si="1753">SUM(NWP54:NXA54)</f>
        <v>0</v>
      </c>
      <c r="NXC54" s="106" t="s">
        <v>53</v>
      </c>
      <c r="NXD54" s="105">
        <v>9491.7000000000007</v>
      </c>
      <c r="NXE54" s="90">
        <f t="shared" ref="NXE54:NXE55" si="1754">SUM(NXD54/12)</f>
        <v>790.97500000000002</v>
      </c>
      <c r="NXF54" s="115">
        <v>0</v>
      </c>
      <c r="NXG54" s="115">
        <f t="shared" ref="NXG54:NXQ55" si="1755">NXF54</f>
        <v>0</v>
      </c>
      <c r="NXH54" s="115">
        <f t="shared" si="1755"/>
        <v>0</v>
      </c>
      <c r="NXI54" s="115">
        <f t="shared" si="1755"/>
        <v>0</v>
      </c>
      <c r="NXJ54" s="115">
        <f t="shared" si="1755"/>
        <v>0</v>
      </c>
      <c r="NXK54" s="115">
        <f t="shared" si="1755"/>
        <v>0</v>
      </c>
      <c r="NXL54" s="115">
        <f t="shared" si="1755"/>
        <v>0</v>
      </c>
      <c r="NXM54" s="115">
        <f t="shared" si="1755"/>
        <v>0</v>
      </c>
      <c r="NXN54" s="115">
        <f t="shared" si="1755"/>
        <v>0</v>
      </c>
      <c r="NXO54" s="115">
        <f t="shared" si="1755"/>
        <v>0</v>
      </c>
      <c r="NXP54" s="115">
        <f t="shared" si="1755"/>
        <v>0</v>
      </c>
      <c r="NXQ54" s="115">
        <f t="shared" si="1755"/>
        <v>0</v>
      </c>
      <c r="NXR54" s="95">
        <f t="shared" ref="NXR54:NXR55" si="1756">SUM(NXF54:NXQ54)</f>
        <v>0</v>
      </c>
      <c r="NXS54" s="106" t="s">
        <v>53</v>
      </c>
      <c r="NXT54" s="105">
        <v>9491.7000000000007</v>
      </c>
      <c r="NXU54" s="90">
        <f t="shared" ref="NXU54:NXU55" si="1757">SUM(NXT54/12)</f>
        <v>790.97500000000002</v>
      </c>
      <c r="NXV54" s="115">
        <v>0</v>
      </c>
      <c r="NXW54" s="115">
        <f t="shared" ref="NXW54:NYG55" si="1758">NXV54</f>
        <v>0</v>
      </c>
      <c r="NXX54" s="115">
        <f t="shared" si="1758"/>
        <v>0</v>
      </c>
      <c r="NXY54" s="115">
        <f t="shared" si="1758"/>
        <v>0</v>
      </c>
      <c r="NXZ54" s="115">
        <f t="shared" si="1758"/>
        <v>0</v>
      </c>
      <c r="NYA54" s="115">
        <f t="shared" si="1758"/>
        <v>0</v>
      </c>
      <c r="NYB54" s="115">
        <f t="shared" si="1758"/>
        <v>0</v>
      </c>
      <c r="NYC54" s="115">
        <f t="shared" si="1758"/>
        <v>0</v>
      </c>
      <c r="NYD54" s="115">
        <f t="shared" si="1758"/>
        <v>0</v>
      </c>
      <c r="NYE54" s="115">
        <f t="shared" si="1758"/>
        <v>0</v>
      </c>
      <c r="NYF54" s="115">
        <f t="shared" si="1758"/>
        <v>0</v>
      </c>
      <c r="NYG54" s="115">
        <f t="shared" si="1758"/>
        <v>0</v>
      </c>
      <c r="NYH54" s="95">
        <f t="shared" ref="NYH54:NYH55" si="1759">SUM(NXV54:NYG54)</f>
        <v>0</v>
      </c>
      <c r="NYI54" s="106" t="s">
        <v>53</v>
      </c>
      <c r="NYJ54" s="105">
        <v>9491.7000000000007</v>
      </c>
      <c r="NYK54" s="90">
        <f t="shared" ref="NYK54:NYK55" si="1760">SUM(NYJ54/12)</f>
        <v>790.97500000000002</v>
      </c>
      <c r="NYL54" s="115">
        <v>0</v>
      </c>
      <c r="NYM54" s="115">
        <f t="shared" ref="NYM54:NYW55" si="1761">NYL54</f>
        <v>0</v>
      </c>
      <c r="NYN54" s="115">
        <f t="shared" si="1761"/>
        <v>0</v>
      </c>
      <c r="NYO54" s="115">
        <f t="shared" si="1761"/>
        <v>0</v>
      </c>
      <c r="NYP54" s="115">
        <f t="shared" si="1761"/>
        <v>0</v>
      </c>
      <c r="NYQ54" s="115">
        <f t="shared" si="1761"/>
        <v>0</v>
      </c>
      <c r="NYR54" s="115">
        <f t="shared" si="1761"/>
        <v>0</v>
      </c>
      <c r="NYS54" s="115">
        <f t="shared" si="1761"/>
        <v>0</v>
      </c>
      <c r="NYT54" s="115">
        <f t="shared" si="1761"/>
        <v>0</v>
      </c>
      <c r="NYU54" s="115">
        <f t="shared" si="1761"/>
        <v>0</v>
      </c>
      <c r="NYV54" s="115">
        <f t="shared" si="1761"/>
        <v>0</v>
      </c>
      <c r="NYW54" s="115">
        <f t="shared" si="1761"/>
        <v>0</v>
      </c>
      <c r="NYX54" s="95">
        <f t="shared" ref="NYX54:NYX55" si="1762">SUM(NYL54:NYW54)</f>
        <v>0</v>
      </c>
      <c r="NYY54" s="106" t="s">
        <v>53</v>
      </c>
      <c r="NYZ54" s="105">
        <v>9491.7000000000007</v>
      </c>
      <c r="NZA54" s="90">
        <f t="shared" ref="NZA54:NZA55" si="1763">SUM(NYZ54/12)</f>
        <v>790.97500000000002</v>
      </c>
      <c r="NZB54" s="115">
        <v>0</v>
      </c>
      <c r="NZC54" s="115">
        <f t="shared" ref="NZC54:NZM55" si="1764">NZB54</f>
        <v>0</v>
      </c>
      <c r="NZD54" s="115">
        <f t="shared" si="1764"/>
        <v>0</v>
      </c>
      <c r="NZE54" s="115">
        <f t="shared" si="1764"/>
        <v>0</v>
      </c>
      <c r="NZF54" s="115">
        <f t="shared" si="1764"/>
        <v>0</v>
      </c>
      <c r="NZG54" s="115">
        <f t="shared" si="1764"/>
        <v>0</v>
      </c>
      <c r="NZH54" s="115">
        <f t="shared" si="1764"/>
        <v>0</v>
      </c>
      <c r="NZI54" s="115">
        <f t="shared" si="1764"/>
        <v>0</v>
      </c>
      <c r="NZJ54" s="115">
        <f t="shared" si="1764"/>
        <v>0</v>
      </c>
      <c r="NZK54" s="115">
        <f t="shared" si="1764"/>
        <v>0</v>
      </c>
      <c r="NZL54" s="115">
        <f t="shared" si="1764"/>
        <v>0</v>
      </c>
      <c r="NZM54" s="115">
        <f t="shared" si="1764"/>
        <v>0</v>
      </c>
      <c r="NZN54" s="95">
        <f t="shared" ref="NZN54:NZN55" si="1765">SUM(NZB54:NZM54)</f>
        <v>0</v>
      </c>
      <c r="NZO54" s="106" t="s">
        <v>53</v>
      </c>
      <c r="NZP54" s="105">
        <v>9491.7000000000007</v>
      </c>
      <c r="NZQ54" s="90">
        <f t="shared" ref="NZQ54:NZQ55" si="1766">SUM(NZP54/12)</f>
        <v>790.97500000000002</v>
      </c>
      <c r="NZR54" s="115">
        <v>0</v>
      </c>
      <c r="NZS54" s="115">
        <f t="shared" ref="NZS54:OAC55" si="1767">NZR54</f>
        <v>0</v>
      </c>
      <c r="NZT54" s="115">
        <f t="shared" si="1767"/>
        <v>0</v>
      </c>
      <c r="NZU54" s="115">
        <f t="shared" si="1767"/>
        <v>0</v>
      </c>
      <c r="NZV54" s="115">
        <f t="shared" si="1767"/>
        <v>0</v>
      </c>
      <c r="NZW54" s="115">
        <f t="shared" si="1767"/>
        <v>0</v>
      </c>
      <c r="NZX54" s="115">
        <f t="shared" si="1767"/>
        <v>0</v>
      </c>
      <c r="NZY54" s="115">
        <f t="shared" si="1767"/>
        <v>0</v>
      </c>
      <c r="NZZ54" s="115">
        <f t="shared" si="1767"/>
        <v>0</v>
      </c>
      <c r="OAA54" s="115">
        <f t="shared" si="1767"/>
        <v>0</v>
      </c>
      <c r="OAB54" s="115">
        <f t="shared" si="1767"/>
        <v>0</v>
      </c>
      <c r="OAC54" s="115">
        <f t="shared" si="1767"/>
        <v>0</v>
      </c>
      <c r="OAD54" s="95">
        <f t="shared" ref="OAD54:OAD55" si="1768">SUM(NZR54:OAC54)</f>
        <v>0</v>
      </c>
      <c r="OAE54" s="106" t="s">
        <v>53</v>
      </c>
      <c r="OAF54" s="105">
        <v>9491.7000000000007</v>
      </c>
      <c r="OAG54" s="90">
        <f t="shared" ref="OAG54:OAG55" si="1769">SUM(OAF54/12)</f>
        <v>790.97500000000002</v>
      </c>
      <c r="OAH54" s="115">
        <v>0</v>
      </c>
      <c r="OAI54" s="115">
        <f t="shared" ref="OAI54:OAS55" si="1770">OAH54</f>
        <v>0</v>
      </c>
      <c r="OAJ54" s="115">
        <f t="shared" si="1770"/>
        <v>0</v>
      </c>
      <c r="OAK54" s="115">
        <f t="shared" si="1770"/>
        <v>0</v>
      </c>
      <c r="OAL54" s="115">
        <f t="shared" si="1770"/>
        <v>0</v>
      </c>
      <c r="OAM54" s="115">
        <f t="shared" si="1770"/>
        <v>0</v>
      </c>
      <c r="OAN54" s="115">
        <f t="shared" si="1770"/>
        <v>0</v>
      </c>
      <c r="OAO54" s="115">
        <f t="shared" si="1770"/>
        <v>0</v>
      </c>
      <c r="OAP54" s="115">
        <f t="shared" si="1770"/>
        <v>0</v>
      </c>
      <c r="OAQ54" s="115">
        <f t="shared" si="1770"/>
        <v>0</v>
      </c>
      <c r="OAR54" s="115">
        <f t="shared" si="1770"/>
        <v>0</v>
      </c>
      <c r="OAS54" s="115">
        <f t="shared" si="1770"/>
        <v>0</v>
      </c>
      <c r="OAT54" s="95">
        <f t="shared" ref="OAT54:OAT55" si="1771">SUM(OAH54:OAS54)</f>
        <v>0</v>
      </c>
      <c r="OAU54" s="106" t="s">
        <v>53</v>
      </c>
      <c r="OAV54" s="105">
        <v>9491.7000000000007</v>
      </c>
      <c r="OAW54" s="90">
        <f t="shared" ref="OAW54:OAW55" si="1772">SUM(OAV54/12)</f>
        <v>790.97500000000002</v>
      </c>
      <c r="OAX54" s="115">
        <v>0</v>
      </c>
      <c r="OAY54" s="115">
        <f t="shared" ref="OAY54:OBI55" si="1773">OAX54</f>
        <v>0</v>
      </c>
      <c r="OAZ54" s="115">
        <f t="shared" si="1773"/>
        <v>0</v>
      </c>
      <c r="OBA54" s="115">
        <f t="shared" si="1773"/>
        <v>0</v>
      </c>
      <c r="OBB54" s="115">
        <f t="shared" si="1773"/>
        <v>0</v>
      </c>
      <c r="OBC54" s="115">
        <f t="shared" si="1773"/>
        <v>0</v>
      </c>
      <c r="OBD54" s="115">
        <f t="shared" si="1773"/>
        <v>0</v>
      </c>
      <c r="OBE54" s="115">
        <f t="shared" si="1773"/>
        <v>0</v>
      </c>
      <c r="OBF54" s="115">
        <f t="shared" si="1773"/>
        <v>0</v>
      </c>
      <c r="OBG54" s="115">
        <f t="shared" si="1773"/>
        <v>0</v>
      </c>
      <c r="OBH54" s="115">
        <f t="shared" si="1773"/>
        <v>0</v>
      </c>
      <c r="OBI54" s="115">
        <f t="shared" si="1773"/>
        <v>0</v>
      </c>
      <c r="OBJ54" s="95">
        <f t="shared" ref="OBJ54:OBJ55" si="1774">SUM(OAX54:OBI54)</f>
        <v>0</v>
      </c>
      <c r="OBK54" s="106" t="s">
        <v>53</v>
      </c>
      <c r="OBL54" s="105">
        <v>9491.7000000000007</v>
      </c>
      <c r="OBM54" s="90">
        <f t="shared" ref="OBM54:OBM55" si="1775">SUM(OBL54/12)</f>
        <v>790.97500000000002</v>
      </c>
      <c r="OBN54" s="115">
        <v>0</v>
      </c>
      <c r="OBO54" s="115">
        <f t="shared" ref="OBO54:OBY55" si="1776">OBN54</f>
        <v>0</v>
      </c>
      <c r="OBP54" s="115">
        <f t="shared" si="1776"/>
        <v>0</v>
      </c>
      <c r="OBQ54" s="115">
        <f t="shared" si="1776"/>
        <v>0</v>
      </c>
      <c r="OBR54" s="115">
        <f t="shared" si="1776"/>
        <v>0</v>
      </c>
      <c r="OBS54" s="115">
        <f t="shared" si="1776"/>
        <v>0</v>
      </c>
      <c r="OBT54" s="115">
        <f t="shared" si="1776"/>
        <v>0</v>
      </c>
      <c r="OBU54" s="115">
        <f t="shared" si="1776"/>
        <v>0</v>
      </c>
      <c r="OBV54" s="115">
        <f t="shared" si="1776"/>
        <v>0</v>
      </c>
      <c r="OBW54" s="115">
        <f t="shared" si="1776"/>
        <v>0</v>
      </c>
      <c r="OBX54" s="115">
        <f t="shared" si="1776"/>
        <v>0</v>
      </c>
      <c r="OBY54" s="115">
        <f t="shared" si="1776"/>
        <v>0</v>
      </c>
      <c r="OBZ54" s="95">
        <f t="shared" ref="OBZ54:OBZ55" si="1777">SUM(OBN54:OBY54)</f>
        <v>0</v>
      </c>
      <c r="OCA54" s="106" t="s">
        <v>53</v>
      </c>
      <c r="OCB54" s="105">
        <v>9491.7000000000007</v>
      </c>
      <c r="OCC54" s="90">
        <f t="shared" ref="OCC54:OCC55" si="1778">SUM(OCB54/12)</f>
        <v>790.97500000000002</v>
      </c>
      <c r="OCD54" s="115">
        <v>0</v>
      </c>
      <c r="OCE54" s="115">
        <f t="shared" ref="OCE54:OCO55" si="1779">OCD54</f>
        <v>0</v>
      </c>
      <c r="OCF54" s="115">
        <f t="shared" si="1779"/>
        <v>0</v>
      </c>
      <c r="OCG54" s="115">
        <f t="shared" si="1779"/>
        <v>0</v>
      </c>
      <c r="OCH54" s="115">
        <f t="shared" si="1779"/>
        <v>0</v>
      </c>
      <c r="OCI54" s="115">
        <f t="shared" si="1779"/>
        <v>0</v>
      </c>
      <c r="OCJ54" s="115">
        <f t="shared" si="1779"/>
        <v>0</v>
      </c>
      <c r="OCK54" s="115">
        <f t="shared" si="1779"/>
        <v>0</v>
      </c>
      <c r="OCL54" s="115">
        <f t="shared" si="1779"/>
        <v>0</v>
      </c>
      <c r="OCM54" s="115">
        <f t="shared" si="1779"/>
        <v>0</v>
      </c>
      <c r="OCN54" s="115">
        <f t="shared" si="1779"/>
        <v>0</v>
      </c>
      <c r="OCO54" s="115">
        <f t="shared" si="1779"/>
        <v>0</v>
      </c>
      <c r="OCP54" s="95">
        <f t="shared" ref="OCP54:OCP55" si="1780">SUM(OCD54:OCO54)</f>
        <v>0</v>
      </c>
      <c r="OCQ54" s="106" t="s">
        <v>53</v>
      </c>
      <c r="OCR54" s="105">
        <v>9491.7000000000007</v>
      </c>
      <c r="OCS54" s="90">
        <f t="shared" ref="OCS54:OCS55" si="1781">SUM(OCR54/12)</f>
        <v>790.97500000000002</v>
      </c>
      <c r="OCT54" s="115">
        <v>0</v>
      </c>
      <c r="OCU54" s="115">
        <f t="shared" ref="OCU54:ODE55" si="1782">OCT54</f>
        <v>0</v>
      </c>
      <c r="OCV54" s="115">
        <f t="shared" si="1782"/>
        <v>0</v>
      </c>
      <c r="OCW54" s="115">
        <f t="shared" si="1782"/>
        <v>0</v>
      </c>
      <c r="OCX54" s="115">
        <f t="shared" si="1782"/>
        <v>0</v>
      </c>
      <c r="OCY54" s="115">
        <f t="shared" si="1782"/>
        <v>0</v>
      </c>
      <c r="OCZ54" s="115">
        <f t="shared" si="1782"/>
        <v>0</v>
      </c>
      <c r="ODA54" s="115">
        <f t="shared" si="1782"/>
        <v>0</v>
      </c>
      <c r="ODB54" s="115">
        <f t="shared" si="1782"/>
        <v>0</v>
      </c>
      <c r="ODC54" s="115">
        <f t="shared" si="1782"/>
        <v>0</v>
      </c>
      <c r="ODD54" s="115">
        <f t="shared" si="1782"/>
        <v>0</v>
      </c>
      <c r="ODE54" s="115">
        <f t="shared" si="1782"/>
        <v>0</v>
      </c>
      <c r="ODF54" s="95">
        <f t="shared" ref="ODF54:ODF55" si="1783">SUM(OCT54:ODE54)</f>
        <v>0</v>
      </c>
      <c r="ODG54" s="106" t="s">
        <v>53</v>
      </c>
      <c r="ODH54" s="105">
        <v>9491.7000000000007</v>
      </c>
      <c r="ODI54" s="90">
        <f t="shared" ref="ODI54:ODI55" si="1784">SUM(ODH54/12)</f>
        <v>790.97500000000002</v>
      </c>
      <c r="ODJ54" s="115">
        <v>0</v>
      </c>
      <c r="ODK54" s="115">
        <f t="shared" ref="ODK54:ODU55" si="1785">ODJ54</f>
        <v>0</v>
      </c>
      <c r="ODL54" s="115">
        <f t="shared" si="1785"/>
        <v>0</v>
      </c>
      <c r="ODM54" s="115">
        <f t="shared" si="1785"/>
        <v>0</v>
      </c>
      <c r="ODN54" s="115">
        <f t="shared" si="1785"/>
        <v>0</v>
      </c>
      <c r="ODO54" s="115">
        <f t="shared" si="1785"/>
        <v>0</v>
      </c>
      <c r="ODP54" s="115">
        <f t="shared" si="1785"/>
        <v>0</v>
      </c>
      <c r="ODQ54" s="115">
        <f t="shared" si="1785"/>
        <v>0</v>
      </c>
      <c r="ODR54" s="115">
        <f t="shared" si="1785"/>
        <v>0</v>
      </c>
      <c r="ODS54" s="115">
        <f t="shared" si="1785"/>
        <v>0</v>
      </c>
      <c r="ODT54" s="115">
        <f t="shared" si="1785"/>
        <v>0</v>
      </c>
      <c r="ODU54" s="115">
        <f t="shared" si="1785"/>
        <v>0</v>
      </c>
      <c r="ODV54" s="95">
        <f t="shared" ref="ODV54:ODV55" si="1786">SUM(ODJ54:ODU54)</f>
        <v>0</v>
      </c>
      <c r="ODW54" s="106" t="s">
        <v>53</v>
      </c>
      <c r="ODX54" s="105">
        <v>9491.7000000000007</v>
      </c>
      <c r="ODY54" s="90">
        <f t="shared" ref="ODY54:ODY55" si="1787">SUM(ODX54/12)</f>
        <v>790.97500000000002</v>
      </c>
      <c r="ODZ54" s="115">
        <v>0</v>
      </c>
      <c r="OEA54" s="115">
        <f t="shared" ref="OEA54:OEK55" si="1788">ODZ54</f>
        <v>0</v>
      </c>
      <c r="OEB54" s="115">
        <f t="shared" si="1788"/>
        <v>0</v>
      </c>
      <c r="OEC54" s="115">
        <f t="shared" si="1788"/>
        <v>0</v>
      </c>
      <c r="OED54" s="115">
        <f t="shared" si="1788"/>
        <v>0</v>
      </c>
      <c r="OEE54" s="115">
        <f t="shared" si="1788"/>
        <v>0</v>
      </c>
      <c r="OEF54" s="115">
        <f t="shared" si="1788"/>
        <v>0</v>
      </c>
      <c r="OEG54" s="115">
        <f t="shared" si="1788"/>
        <v>0</v>
      </c>
      <c r="OEH54" s="115">
        <f t="shared" si="1788"/>
        <v>0</v>
      </c>
      <c r="OEI54" s="115">
        <f t="shared" si="1788"/>
        <v>0</v>
      </c>
      <c r="OEJ54" s="115">
        <f t="shared" si="1788"/>
        <v>0</v>
      </c>
      <c r="OEK54" s="115">
        <f t="shared" si="1788"/>
        <v>0</v>
      </c>
      <c r="OEL54" s="95">
        <f t="shared" ref="OEL54:OEL55" si="1789">SUM(ODZ54:OEK54)</f>
        <v>0</v>
      </c>
      <c r="OEM54" s="106" t="s">
        <v>53</v>
      </c>
      <c r="OEN54" s="105">
        <v>9491.7000000000007</v>
      </c>
      <c r="OEO54" s="90">
        <f t="shared" ref="OEO54:OEO55" si="1790">SUM(OEN54/12)</f>
        <v>790.97500000000002</v>
      </c>
      <c r="OEP54" s="115">
        <v>0</v>
      </c>
      <c r="OEQ54" s="115">
        <f t="shared" ref="OEQ54:OFA55" si="1791">OEP54</f>
        <v>0</v>
      </c>
      <c r="OER54" s="115">
        <f t="shared" si="1791"/>
        <v>0</v>
      </c>
      <c r="OES54" s="115">
        <f t="shared" si="1791"/>
        <v>0</v>
      </c>
      <c r="OET54" s="115">
        <f t="shared" si="1791"/>
        <v>0</v>
      </c>
      <c r="OEU54" s="115">
        <f t="shared" si="1791"/>
        <v>0</v>
      </c>
      <c r="OEV54" s="115">
        <f t="shared" si="1791"/>
        <v>0</v>
      </c>
      <c r="OEW54" s="115">
        <f t="shared" si="1791"/>
        <v>0</v>
      </c>
      <c r="OEX54" s="115">
        <f t="shared" si="1791"/>
        <v>0</v>
      </c>
      <c r="OEY54" s="115">
        <f t="shared" si="1791"/>
        <v>0</v>
      </c>
      <c r="OEZ54" s="115">
        <f t="shared" si="1791"/>
        <v>0</v>
      </c>
      <c r="OFA54" s="115">
        <f t="shared" si="1791"/>
        <v>0</v>
      </c>
      <c r="OFB54" s="95">
        <f t="shared" ref="OFB54:OFB55" si="1792">SUM(OEP54:OFA54)</f>
        <v>0</v>
      </c>
      <c r="OFC54" s="106" t="s">
        <v>53</v>
      </c>
      <c r="OFD54" s="105">
        <v>9491.7000000000007</v>
      </c>
      <c r="OFE54" s="90">
        <f t="shared" ref="OFE54:OFE55" si="1793">SUM(OFD54/12)</f>
        <v>790.97500000000002</v>
      </c>
      <c r="OFF54" s="115">
        <v>0</v>
      </c>
      <c r="OFG54" s="115">
        <f t="shared" ref="OFG54:OFQ55" si="1794">OFF54</f>
        <v>0</v>
      </c>
      <c r="OFH54" s="115">
        <f t="shared" si="1794"/>
        <v>0</v>
      </c>
      <c r="OFI54" s="115">
        <f t="shared" si="1794"/>
        <v>0</v>
      </c>
      <c r="OFJ54" s="115">
        <f t="shared" si="1794"/>
        <v>0</v>
      </c>
      <c r="OFK54" s="115">
        <f t="shared" si="1794"/>
        <v>0</v>
      </c>
      <c r="OFL54" s="115">
        <f t="shared" si="1794"/>
        <v>0</v>
      </c>
      <c r="OFM54" s="115">
        <f t="shared" si="1794"/>
        <v>0</v>
      </c>
      <c r="OFN54" s="115">
        <f t="shared" si="1794"/>
        <v>0</v>
      </c>
      <c r="OFO54" s="115">
        <f t="shared" si="1794"/>
        <v>0</v>
      </c>
      <c r="OFP54" s="115">
        <f t="shared" si="1794"/>
        <v>0</v>
      </c>
      <c r="OFQ54" s="115">
        <f t="shared" si="1794"/>
        <v>0</v>
      </c>
      <c r="OFR54" s="95">
        <f t="shared" ref="OFR54:OFR55" si="1795">SUM(OFF54:OFQ54)</f>
        <v>0</v>
      </c>
      <c r="OFS54" s="106" t="s">
        <v>53</v>
      </c>
      <c r="OFT54" s="105">
        <v>9491.7000000000007</v>
      </c>
      <c r="OFU54" s="90">
        <f t="shared" ref="OFU54:OFU55" si="1796">SUM(OFT54/12)</f>
        <v>790.97500000000002</v>
      </c>
      <c r="OFV54" s="115">
        <v>0</v>
      </c>
      <c r="OFW54" s="115">
        <f t="shared" ref="OFW54:OGG55" si="1797">OFV54</f>
        <v>0</v>
      </c>
      <c r="OFX54" s="115">
        <f t="shared" si="1797"/>
        <v>0</v>
      </c>
      <c r="OFY54" s="115">
        <f t="shared" si="1797"/>
        <v>0</v>
      </c>
      <c r="OFZ54" s="115">
        <f t="shared" si="1797"/>
        <v>0</v>
      </c>
      <c r="OGA54" s="115">
        <f t="shared" si="1797"/>
        <v>0</v>
      </c>
      <c r="OGB54" s="115">
        <f t="shared" si="1797"/>
        <v>0</v>
      </c>
      <c r="OGC54" s="115">
        <f t="shared" si="1797"/>
        <v>0</v>
      </c>
      <c r="OGD54" s="115">
        <f t="shared" si="1797"/>
        <v>0</v>
      </c>
      <c r="OGE54" s="115">
        <f t="shared" si="1797"/>
        <v>0</v>
      </c>
      <c r="OGF54" s="115">
        <f t="shared" si="1797"/>
        <v>0</v>
      </c>
      <c r="OGG54" s="115">
        <f t="shared" si="1797"/>
        <v>0</v>
      </c>
      <c r="OGH54" s="95">
        <f t="shared" ref="OGH54:OGH55" si="1798">SUM(OFV54:OGG54)</f>
        <v>0</v>
      </c>
      <c r="OGI54" s="106" t="s">
        <v>53</v>
      </c>
      <c r="OGJ54" s="105">
        <v>9491.7000000000007</v>
      </c>
      <c r="OGK54" s="90">
        <f t="shared" ref="OGK54:OGK55" si="1799">SUM(OGJ54/12)</f>
        <v>790.97500000000002</v>
      </c>
      <c r="OGL54" s="115">
        <v>0</v>
      </c>
      <c r="OGM54" s="115">
        <f t="shared" ref="OGM54:OGW55" si="1800">OGL54</f>
        <v>0</v>
      </c>
      <c r="OGN54" s="115">
        <f t="shared" si="1800"/>
        <v>0</v>
      </c>
      <c r="OGO54" s="115">
        <f t="shared" si="1800"/>
        <v>0</v>
      </c>
      <c r="OGP54" s="115">
        <f t="shared" si="1800"/>
        <v>0</v>
      </c>
      <c r="OGQ54" s="115">
        <f t="shared" si="1800"/>
        <v>0</v>
      </c>
      <c r="OGR54" s="115">
        <f t="shared" si="1800"/>
        <v>0</v>
      </c>
      <c r="OGS54" s="115">
        <f t="shared" si="1800"/>
        <v>0</v>
      </c>
      <c r="OGT54" s="115">
        <f t="shared" si="1800"/>
        <v>0</v>
      </c>
      <c r="OGU54" s="115">
        <f t="shared" si="1800"/>
        <v>0</v>
      </c>
      <c r="OGV54" s="115">
        <f t="shared" si="1800"/>
        <v>0</v>
      </c>
      <c r="OGW54" s="115">
        <f t="shared" si="1800"/>
        <v>0</v>
      </c>
      <c r="OGX54" s="95">
        <f t="shared" ref="OGX54:OGX55" si="1801">SUM(OGL54:OGW54)</f>
        <v>0</v>
      </c>
      <c r="OGY54" s="106" t="s">
        <v>53</v>
      </c>
      <c r="OGZ54" s="105">
        <v>9491.7000000000007</v>
      </c>
      <c r="OHA54" s="90">
        <f t="shared" ref="OHA54:OHA55" si="1802">SUM(OGZ54/12)</f>
        <v>790.97500000000002</v>
      </c>
      <c r="OHB54" s="115">
        <v>0</v>
      </c>
      <c r="OHC54" s="115">
        <f t="shared" ref="OHC54:OHM55" si="1803">OHB54</f>
        <v>0</v>
      </c>
      <c r="OHD54" s="115">
        <f t="shared" si="1803"/>
        <v>0</v>
      </c>
      <c r="OHE54" s="115">
        <f t="shared" si="1803"/>
        <v>0</v>
      </c>
      <c r="OHF54" s="115">
        <f t="shared" si="1803"/>
        <v>0</v>
      </c>
      <c r="OHG54" s="115">
        <f t="shared" si="1803"/>
        <v>0</v>
      </c>
      <c r="OHH54" s="115">
        <f t="shared" si="1803"/>
        <v>0</v>
      </c>
      <c r="OHI54" s="115">
        <f t="shared" si="1803"/>
        <v>0</v>
      </c>
      <c r="OHJ54" s="115">
        <f t="shared" si="1803"/>
        <v>0</v>
      </c>
      <c r="OHK54" s="115">
        <f t="shared" si="1803"/>
        <v>0</v>
      </c>
      <c r="OHL54" s="115">
        <f t="shared" si="1803"/>
        <v>0</v>
      </c>
      <c r="OHM54" s="115">
        <f t="shared" si="1803"/>
        <v>0</v>
      </c>
      <c r="OHN54" s="95">
        <f t="shared" ref="OHN54:OHN55" si="1804">SUM(OHB54:OHM54)</f>
        <v>0</v>
      </c>
      <c r="OHO54" s="106" t="s">
        <v>53</v>
      </c>
      <c r="OHP54" s="105">
        <v>9491.7000000000007</v>
      </c>
      <c r="OHQ54" s="90">
        <f t="shared" ref="OHQ54:OHQ55" si="1805">SUM(OHP54/12)</f>
        <v>790.97500000000002</v>
      </c>
      <c r="OHR54" s="115">
        <v>0</v>
      </c>
      <c r="OHS54" s="115">
        <f t="shared" ref="OHS54:OIC55" si="1806">OHR54</f>
        <v>0</v>
      </c>
      <c r="OHT54" s="115">
        <f t="shared" si="1806"/>
        <v>0</v>
      </c>
      <c r="OHU54" s="115">
        <f t="shared" si="1806"/>
        <v>0</v>
      </c>
      <c r="OHV54" s="115">
        <f t="shared" si="1806"/>
        <v>0</v>
      </c>
      <c r="OHW54" s="115">
        <f t="shared" si="1806"/>
        <v>0</v>
      </c>
      <c r="OHX54" s="115">
        <f t="shared" si="1806"/>
        <v>0</v>
      </c>
      <c r="OHY54" s="115">
        <f t="shared" si="1806"/>
        <v>0</v>
      </c>
      <c r="OHZ54" s="115">
        <f t="shared" si="1806"/>
        <v>0</v>
      </c>
      <c r="OIA54" s="115">
        <f t="shared" si="1806"/>
        <v>0</v>
      </c>
      <c r="OIB54" s="115">
        <f t="shared" si="1806"/>
        <v>0</v>
      </c>
      <c r="OIC54" s="115">
        <f t="shared" si="1806"/>
        <v>0</v>
      </c>
      <c r="OID54" s="95">
        <f t="shared" ref="OID54:OID55" si="1807">SUM(OHR54:OIC54)</f>
        <v>0</v>
      </c>
      <c r="OIE54" s="106" t="s">
        <v>53</v>
      </c>
      <c r="OIF54" s="105">
        <v>9491.7000000000007</v>
      </c>
      <c r="OIG54" s="90">
        <f t="shared" ref="OIG54:OIG55" si="1808">SUM(OIF54/12)</f>
        <v>790.97500000000002</v>
      </c>
      <c r="OIH54" s="115">
        <v>0</v>
      </c>
      <c r="OII54" s="115">
        <f t="shared" ref="OII54:OIS55" si="1809">OIH54</f>
        <v>0</v>
      </c>
      <c r="OIJ54" s="115">
        <f t="shared" si="1809"/>
        <v>0</v>
      </c>
      <c r="OIK54" s="115">
        <f t="shared" si="1809"/>
        <v>0</v>
      </c>
      <c r="OIL54" s="115">
        <f t="shared" si="1809"/>
        <v>0</v>
      </c>
      <c r="OIM54" s="115">
        <f t="shared" si="1809"/>
        <v>0</v>
      </c>
      <c r="OIN54" s="115">
        <f t="shared" si="1809"/>
        <v>0</v>
      </c>
      <c r="OIO54" s="115">
        <f t="shared" si="1809"/>
        <v>0</v>
      </c>
      <c r="OIP54" s="115">
        <f t="shared" si="1809"/>
        <v>0</v>
      </c>
      <c r="OIQ54" s="115">
        <f t="shared" si="1809"/>
        <v>0</v>
      </c>
      <c r="OIR54" s="115">
        <f t="shared" si="1809"/>
        <v>0</v>
      </c>
      <c r="OIS54" s="115">
        <f t="shared" si="1809"/>
        <v>0</v>
      </c>
      <c r="OIT54" s="95">
        <f t="shared" ref="OIT54:OIT55" si="1810">SUM(OIH54:OIS54)</f>
        <v>0</v>
      </c>
      <c r="OIU54" s="106" t="s">
        <v>53</v>
      </c>
      <c r="OIV54" s="105">
        <v>9491.7000000000007</v>
      </c>
      <c r="OIW54" s="90">
        <f t="shared" ref="OIW54:OIW55" si="1811">SUM(OIV54/12)</f>
        <v>790.97500000000002</v>
      </c>
      <c r="OIX54" s="115">
        <v>0</v>
      </c>
      <c r="OIY54" s="115">
        <f t="shared" ref="OIY54:OJI55" si="1812">OIX54</f>
        <v>0</v>
      </c>
      <c r="OIZ54" s="115">
        <f t="shared" si="1812"/>
        <v>0</v>
      </c>
      <c r="OJA54" s="115">
        <f t="shared" si="1812"/>
        <v>0</v>
      </c>
      <c r="OJB54" s="115">
        <f t="shared" si="1812"/>
        <v>0</v>
      </c>
      <c r="OJC54" s="115">
        <f t="shared" si="1812"/>
        <v>0</v>
      </c>
      <c r="OJD54" s="115">
        <f t="shared" si="1812"/>
        <v>0</v>
      </c>
      <c r="OJE54" s="115">
        <f t="shared" si="1812"/>
        <v>0</v>
      </c>
      <c r="OJF54" s="115">
        <f t="shared" si="1812"/>
        <v>0</v>
      </c>
      <c r="OJG54" s="115">
        <f t="shared" si="1812"/>
        <v>0</v>
      </c>
      <c r="OJH54" s="115">
        <f t="shared" si="1812"/>
        <v>0</v>
      </c>
      <c r="OJI54" s="115">
        <f t="shared" si="1812"/>
        <v>0</v>
      </c>
      <c r="OJJ54" s="95">
        <f t="shared" ref="OJJ54:OJJ55" si="1813">SUM(OIX54:OJI54)</f>
        <v>0</v>
      </c>
      <c r="OJK54" s="106" t="s">
        <v>53</v>
      </c>
      <c r="OJL54" s="105">
        <v>9491.7000000000007</v>
      </c>
      <c r="OJM54" s="90">
        <f t="shared" ref="OJM54:OJM55" si="1814">SUM(OJL54/12)</f>
        <v>790.97500000000002</v>
      </c>
      <c r="OJN54" s="115">
        <v>0</v>
      </c>
      <c r="OJO54" s="115">
        <f t="shared" ref="OJO54:OJY55" si="1815">OJN54</f>
        <v>0</v>
      </c>
      <c r="OJP54" s="115">
        <f t="shared" si="1815"/>
        <v>0</v>
      </c>
      <c r="OJQ54" s="115">
        <f t="shared" si="1815"/>
        <v>0</v>
      </c>
      <c r="OJR54" s="115">
        <f t="shared" si="1815"/>
        <v>0</v>
      </c>
      <c r="OJS54" s="115">
        <f t="shared" si="1815"/>
        <v>0</v>
      </c>
      <c r="OJT54" s="115">
        <f t="shared" si="1815"/>
        <v>0</v>
      </c>
      <c r="OJU54" s="115">
        <f t="shared" si="1815"/>
        <v>0</v>
      </c>
      <c r="OJV54" s="115">
        <f t="shared" si="1815"/>
        <v>0</v>
      </c>
      <c r="OJW54" s="115">
        <f t="shared" si="1815"/>
        <v>0</v>
      </c>
      <c r="OJX54" s="115">
        <f t="shared" si="1815"/>
        <v>0</v>
      </c>
      <c r="OJY54" s="115">
        <f t="shared" si="1815"/>
        <v>0</v>
      </c>
      <c r="OJZ54" s="95">
        <f t="shared" ref="OJZ54:OJZ55" si="1816">SUM(OJN54:OJY54)</f>
        <v>0</v>
      </c>
      <c r="OKA54" s="106" t="s">
        <v>53</v>
      </c>
      <c r="OKB54" s="105">
        <v>9491.7000000000007</v>
      </c>
      <c r="OKC54" s="90">
        <f t="shared" ref="OKC54:OKC55" si="1817">SUM(OKB54/12)</f>
        <v>790.97500000000002</v>
      </c>
      <c r="OKD54" s="115">
        <v>0</v>
      </c>
      <c r="OKE54" s="115">
        <f t="shared" ref="OKE54:OKO55" si="1818">OKD54</f>
        <v>0</v>
      </c>
      <c r="OKF54" s="115">
        <f t="shared" si="1818"/>
        <v>0</v>
      </c>
      <c r="OKG54" s="115">
        <f t="shared" si="1818"/>
        <v>0</v>
      </c>
      <c r="OKH54" s="115">
        <f t="shared" si="1818"/>
        <v>0</v>
      </c>
      <c r="OKI54" s="115">
        <f t="shared" si="1818"/>
        <v>0</v>
      </c>
      <c r="OKJ54" s="115">
        <f t="shared" si="1818"/>
        <v>0</v>
      </c>
      <c r="OKK54" s="115">
        <f t="shared" si="1818"/>
        <v>0</v>
      </c>
      <c r="OKL54" s="115">
        <f t="shared" si="1818"/>
        <v>0</v>
      </c>
      <c r="OKM54" s="115">
        <f t="shared" si="1818"/>
        <v>0</v>
      </c>
      <c r="OKN54" s="115">
        <f t="shared" si="1818"/>
        <v>0</v>
      </c>
      <c r="OKO54" s="115">
        <f t="shared" si="1818"/>
        <v>0</v>
      </c>
      <c r="OKP54" s="95">
        <f t="shared" ref="OKP54:OKP55" si="1819">SUM(OKD54:OKO54)</f>
        <v>0</v>
      </c>
      <c r="OKQ54" s="106" t="s">
        <v>53</v>
      </c>
      <c r="OKR54" s="105">
        <v>9491.7000000000007</v>
      </c>
      <c r="OKS54" s="90">
        <f t="shared" ref="OKS54:OKS55" si="1820">SUM(OKR54/12)</f>
        <v>790.97500000000002</v>
      </c>
      <c r="OKT54" s="115">
        <v>0</v>
      </c>
      <c r="OKU54" s="115">
        <f t="shared" ref="OKU54:OLE55" si="1821">OKT54</f>
        <v>0</v>
      </c>
      <c r="OKV54" s="115">
        <f t="shared" si="1821"/>
        <v>0</v>
      </c>
      <c r="OKW54" s="115">
        <f t="shared" si="1821"/>
        <v>0</v>
      </c>
      <c r="OKX54" s="115">
        <f t="shared" si="1821"/>
        <v>0</v>
      </c>
      <c r="OKY54" s="115">
        <f t="shared" si="1821"/>
        <v>0</v>
      </c>
      <c r="OKZ54" s="115">
        <f t="shared" si="1821"/>
        <v>0</v>
      </c>
      <c r="OLA54" s="115">
        <f t="shared" si="1821"/>
        <v>0</v>
      </c>
      <c r="OLB54" s="115">
        <f t="shared" si="1821"/>
        <v>0</v>
      </c>
      <c r="OLC54" s="115">
        <f t="shared" si="1821"/>
        <v>0</v>
      </c>
      <c r="OLD54" s="115">
        <f t="shared" si="1821"/>
        <v>0</v>
      </c>
      <c r="OLE54" s="115">
        <f t="shared" si="1821"/>
        <v>0</v>
      </c>
      <c r="OLF54" s="95">
        <f t="shared" ref="OLF54:OLF55" si="1822">SUM(OKT54:OLE54)</f>
        <v>0</v>
      </c>
      <c r="OLG54" s="106" t="s">
        <v>53</v>
      </c>
      <c r="OLH54" s="105">
        <v>9491.7000000000007</v>
      </c>
      <c r="OLI54" s="90">
        <f t="shared" ref="OLI54:OLI55" si="1823">SUM(OLH54/12)</f>
        <v>790.97500000000002</v>
      </c>
      <c r="OLJ54" s="115">
        <v>0</v>
      </c>
      <c r="OLK54" s="115">
        <f t="shared" ref="OLK54:OLU55" si="1824">OLJ54</f>
        <v>0</v>
      </c>
      <c r="OLL54" s="115">
        <f t="shared" si="1824"/>
        <v>0</v>
      </c>
      <c r="OLM54" s="115">
        <f t="shared" si="1824"/>
        <v>0</v>
      </c>
      <c r="OLN54" s="115">
        <f t="shared" si="1824"/>
        <v>0</v>
      </c>
      <c r="OLO54" s="115">
        <f t="shared" si="1824"/>
        <v>0</v>
      </c>
      <c r="OLP54" s="115">
        <f t="shared" si="1824"/>
        <v>0</v>
      </c>
      <c r="OLQ54" s="115">
        <f t="shared" si="1824"/>
        <v>0</v>
      </c>
      <c r="OLR54" s="115">
        <f t="shared" si="1824"/>
        <v>0</v>
      </c>
      <c r="OLS54" s="115">
        <f t="shared" si="1824"/>
        <v>0</v>
      </c>
      <c r="OLT54" s="115">
        <f t="shared" si="1824"/>
        <v>0</v>
      </c>
      <c r="OLU54" s="115">
        <f t="shared" si="1824"/>
        <v>0</v>
      </c>
      <c r="OLV54" s="95">
        <f t="shared" ref="OLV54:OLV55" si="1825">SUM(OLJ54:OLU54)</f>
        <v>0</v>
      </c>
      <c r="OLW54" s="106" t="s">
        <v>53</v>
      </c>
      <c r="OLX54" s="105">
        <v>9491.7000000000007</v>
      </c>
      <c r="OLY54" s="90">
        <f t="shared" ref="OLY54:OLY55" si="1826">SUM(OLX54/12)</f>
        <v>790.97500000000002</v>
      </c>
      <c r="OLZ54" s="115">
        <v>0</v>
      </c>
      <c r="OMA54" s="115">
        <f t="shared" ref="OMA54:OMK55" si="1827">OLZ54</f>
        <v>0</v>
      </c>
      <c r="OMB54" s="115">
        <f t="shared" si="1827"/>
        <v>0</v>
      </c>
      <c r="OMC54" s="115">
        <f t="shared" si="1827"/>
        <v>0</v>
      </c>
      <c r="OMD54" s="115">
        <f t="shared" si="1827"/>
        <v>0</v>
      </c>
      <c r="OME54" s="115">
        <f t="shared" si="1827"/>
        <v>0</v>
      </c>
      <c r="OMF54" s="115">
        <f t="shared" si="1827"/>
        <v>0</v>
      </c>
      <c r="OMG54" s="115">
        <f t="shared" si="1827"/>
        <v>0</v>
      </c>
      <c r="OMH54" s="115">
        <f t="shared" si="1827"/>
        <v>0</v>
      </c>
      <c r="OMI54" s="115">
        <f t="shared" si="1827"/>
        <v>0</v>
      </c>
      <c r="OMJ54" s="115">
        <f t="shared" si="1827"/>
        <v>0</v>
      </c>
      <c r="OMK54" s="115">
        <f t="shared" si="1827"/>
        <v>0</v>
      </c>
      <c r="OML54" s="95">
        <f t="shared" ref="OML54:OML55" si="1828">SUM(OLZ54:OMK54)</f>
        <v>0</v>
      </c>
      <c r="OMM54" s="106" t="s">
        <v>53</v>
      </c>
      <c r="OMN54" s="105">
        <v>9491.7000000000007</v>
      </c>
      <c r="OMO54" s="90">
        <f t="shared" ref="OMO54:OMO55" si="1829">SUM(OMN54/12)</f>
        <v>790.97500000000002</v>
      </c>
      <c r="OMP54" s="115">
        <v>0</v>
      </c>
      <c r="OMQ54" s="115">
        <f t="shared" ref="OMQ54:ONA55" si="1830">OMP54</f>
        <v>0</v>
      </c>
      <c r="OMR54" s="115">
        <f t="shared" si="1830"/>
        <v>0</v>
      </c>
      <c r="OMS54" s="115">
        <f t="shared" si="1830"/>
        <v>0</v>
      </c>
      <c r="OMT54" s="115">
        <f t="shared" si="1830"/>
        <v>0</v>
      </c>
      <c r="OMU54" s="115">
        <f t="shared" si="1830"/>
        <v>0</v>
      </c>
      <c r="OMV54" s="115">
        <f t="shared" si="1830"/>
        <v>0</v>
      </c>
      <c r="OMW54" s="115">
        <f t="shared" si="1830"/>
        <v>0</v>
      </c>
      <c r="OMX54" s="115">
        <f t="shared" si="1830"/>
        <v>0</v>
      </c>
      <c r="OMY54" s="115">
        <f t="shared" si="1830"/>
        <v>0</v>
      </c>
      <c r="OMZ54" s="115">
        <f t="shared" si="1830"/>
        <v>0</v>
      </c>
      <c r="ONA54" s="115">
        <f t="shared" si="1830"/>
        <v>0</v>
      </c>
      <c r="ONB54" s="95">
        <f t="shared" ref="ONB54:ONB55" si="1831">SUM(OMP54:ONA54)</f>
        <v>0</v>
      </c>
      <c r="ONC54" s="106" t="s">
        <v>53</v>
      </c>
      <c r="OND54" s="105">
        <v>9491.7000000000007</v>
      </c>
      <c r="ONE54" s="90">
        <f t="shared" ref="ONE54:ONE55" si="1832">SUM(OND54/12)</f>
        <v>790.97500000000002</v>
      </c>
      <c r="ONF54" s="115">
        <v>0</v>
      </c>
      <c r="ONG54" s="115">
        <f t="shared" ref="ONG54:ONQ55" si="1833">ONF54</f>
        <v>0</v>
      </c>
      <c r="ONH54" s="115">
        <f t="shared" si="1833"/>
        <v>0</v>
      </c>
      <c r="ONI54" s="115">
        <f t="shared" si="1833"/>
        <v>0</v>
      </c>
      <c r="ONJ54" s="115">
        <f t="shared" si="1833"/>
        <v>0</v>
      </c>
      <c r="ONK54" s="115">
        <f t="shared" si="1833"/>
        <v>0</v>
      </c>
      <c r="ONL54" s="115">
        <f t="shared" si="1833"/>
        <v>0</v>
      </c>
      <c r="ONM54" s="115">
        <f t="shared" si="1833"/>
        <v>0</v>
      </c>
      <c r="ONN54" s="115">
        <f t="shared" si="1833"/>
        <v>0</v>
      </c>
      <c r="ONO54" s="115">
        <f t="shared" si="1833"/>
        <v>0</v>
      </c>
      <c r="ONP54" s="115">
        <f t="shared" si="1833"/>
        <v>0</v>
      </c>
      <c r="ONQ54" s="115">
        <f t="shared" si="1833"/>
        <v>0</v>
      </c>
      <c r="ONR54" s="95">
        <f t="shared" ref="ONR54:ONR55" si="1834">SUM(ONF54:ONQ54)</f>
        <v>0</v>
      </c>
      <c r="ONS54" s="106" t="s">
        <v>53</v>
      </c>
      <c r="ONT54" s="105">
        <v>9491.7000000000007</v>
      </c>
      <c r="ONU54" s="90">
        <f t="shared" ref="ONU54:ONU55" si="1835">SUM(ONT54/12)</f>
        <v>790.97500000000002</v>
      </c>
      <c r="ONV54" s="115">
        <v>0</v>
      </c>
      <c r="ONW54" s="115">
        <f t="shared" ref="ONW54:OOG55" si="1836">ONV54</f>
        <v>0</v>
      </c>
      <c r="ONX54" s="115">
        <f t="shared" si="1836"/>
        <v>0</v>
      </c>
      <c r="ONY54" s="115">
        <f t="shared" si="1836"/>
        <v>0</v>
      </c>
      <c r="ONZ54" s="115">
        <f t="shared" si="1836"/>
        <v>0</v>
      </c>
      <c r="OOA54" s="115">
        <f t="shared" si="1836"/>
        <v>0</v>
      </c>
      <c r="OOB54" s="115">
        <f t="shared" si="1836"/>
        <v>0</v>
      </c>
      <c r="OOC54" s="115">
        <f t="shared" si="1836"/>
        <v>0</v>
      </c>
      <c r="OOD54" s="115">
        <f t="shared" si="1836"/>
        <v>0</v>
      </c>
      <c r="OOE54" s="115">
        <f t="shared" si="1836"/>
        <v>0</v>
      </c>
      <c r="OOF54" s="115">
        <f t="shared" si="1836"/>
        <v>0</v>
      </c>
      <c r="OOG54" s="115">
        <f t="shared" si="1836"/>
        <v>0</v>
      </c>
      <c r="OOH54" s="95">
        <f t="shared" ref="OOH54:OOH55" si="1837">SUM(ONV54:OOG54)</f>
        <v>0</v>
      </c>
      <c r="OOI54" s="106" t="s">
        <v>53</v>
      </c>
      <c r="OOJ54" s="105">
        <v>9491.7000000000007</v>
      </c>
      <c r="OOK54" s="90">
        <f t="shared" ref="OOK54:OOK55" si="1838">SUM(OOJ54/12)</f>
        <v>790.97500000000002</v>
      </c>
      <c r="OOL54" s="115">
        <v>0</v>
      </c>
      <c r="OOM54" s="115">
        <f t="shared" ref="OOM54:OOW55" si="1839">OOL54</f>
        <v>0</v>
      </c>
      <c r="OON54" s="115">
        <f t="shared" si="1839"/>
        <v>0</v>
      </c>
      <c r="OOO54" s="115">
        <f t="shared" si="1839"/>
        <v>0</v>
      </c>
      <c r="OOP54" s="115">
        <f t="shared" si="1839"/>
        <v>0</v>
      </c>
      <c r="OOQ54" s="115">
        <f t="shared" si="1839"/>
        <v>0</v>
      </c>
      <c r="OOR54" s="115">
        <f t="shared" si="1839"/>
        <v>0</v>
      </c>
      <c r="OOS54" s="115">
        <f t="shared" si="1839"/>
        <v>0</v>
      </c>
      <c r="OOT54" s="115">
        <f t="shared" si="1839"/>
        <v>0</v>
      </c>
      <c r="OOU54" s="115">
        <f t="shared" si="1839"/>
        <v>0</v>
      </c>
      <c r="OOV54" s="115">
        <f t="shared" si="1839"/>
        <v>0</v>
      </c>
      <c r="OOW54" s="115">
        <f t="shared" si="1839"/>
        <v>0</v>
      </c>
      <c r="OOX54" s="95">
        <f t="shared" ref="OOX54:OOX55" si="1840">SUM(OOL54:OOW54)</f>
        <v>0</v>
      </c>
      <c r="OOY54" s="106" t="s">
        <v>53</v>
      </c>
      <c r="OOZ54" s="105">
        <v>9491.7000000000007</v>
      </c>
      <c r="OPA54" s="90">
        <f t="shared" ref="OPA54:OPA55" si="1841">SUM(OOZ54/12)</f>
        <v>790.97500000000002</v>
      </c>
      <c r="OPB54" s="115">
        <v>0</v>
      </c>
      <c r="OPC54" s="115">
        <f t="shared" ref="OPC54:OPM55" si="1842">OPB54</f>
        <v>0</v>
      </c>
      <c r="OPD54" s="115">
        <f t="shared" si="1842"/>
        <v>0</v>
      </c>
      <c r="OPE54" s="115">
        <f t="shared" si="1842"/>
        <v>0</v>
      </c>
      <c r="OPF54" s="115">
        <f t="shared" si="1842"/>
        <v>0</v>
      </c>
      <c r="OPG54" s="115">
        <f t="shared" si="1842"/>
        <v>0</v>
      </c>
      <c r="OPH54" s="115">
        <f t="shared" si="1842"/>
        <v>0</v>
      </c>
      <c r="OPI54" s="115">
        <f t="shared" si="1842"/>
        <v>0</v>
      </c>
      <c r="OPJ54" s="115">
        <f t="shared" si="1842"/>
        <v>0</v>
      </c>
      <c r="OPK54" s="115">
        <f t="shared" si="1842"/>
        <v>0</v>
      </c>
      <c r="OPL54" s="115">
        <f t="shared" si="1842"/>
        <v>0</v>
      </c>
      <c r="OPM54" s="115">
        <f t="shared" si="1842"/>
        <v>0</v>
      </c>
      <c r="OPN54" s="95">
        <f t="shared" ref="OPN54:OPN55" si="1843">SUM(OPB54:OPM54)</f>
        <v>0</v>
      </c>
      <c r="OPO54" s="106" t="s">
        <v>53</v>
      </c>
      <c r="OPP54" s="105">
        <v>9491.7000000000007</v>
      </c>
      <c r="OPQ54" s="90">
        <f t="shared" ref="OPQ54:OPQ55" si="1844">SUM(OPP54/12)</f>
        <v>790.97500000000002</v>
      </c>
      <c r="OPR54" s="115">
        <v>0</v>
      </c>
      <c r="OPS54" s="115">
        <f t="shared" ref="OPS54:OQC55" si="1845">OPR54</f>
        <v>0</v>
      </c>
      <c r="OPT54" s="115">
        <f t="shared" si="1845"/>
        <v>0</v>
      </c>
      <c r="OPU54" s="115">
        <f t="shared" si="1845"/>
        <v>0</v>
      </c>
      <c r="OPV54" s="115">
        <f t="shared" si="1845"/>
        <v>0</v>
      </c>
      <c r="OPW54" s="115">
        <f t="shared" si="1845"/>
        <v>0</v>
      </c>
      <c r="OPX54" s="115">
        <f t="shared" si="1845"/>
        <v>0</v>
      </c>
      <c r="OPY54" s="115">
        <f t="shared" si="1845"/>
        <v>0</v>
      </c>
      <c r="OPZ54" s="115">
        <f t="shared" si="1845"/>
        <v>0</v>
      </c>
      <c r="OQA54" s="115">
        <f t="shared" si="1845"/>
        <v>0</v>
      </c>
      <c r="OQB54" s="115">
        <f t="shared" si="1845"/>
        <v>0</v>
      </c>
      <c r="OQC54" s="115">
        <f t="shared" si="1845"/>
        <v>0</v>
      </c>
      <c r="OQD54" s="95">
        <f t="shared" ref="OQD54:OQD55" si="1846">SUM(OPR54:OQC54)</f>
        <v>0</v>
      </c>
      <c r="OQE54" s="106" t="s">
        <v>53</v>
      </c>
      <c r="OQF54" s="105">
        <v>9491.7000000000007</v>
      </c>
      <c r="OQG54" s="90">
        <f t="shared" ref="OQG54:OQG55" si="1847">SUM(OQF54/12)</f>
        <v>790.97500000000002</v>
      </c>
      <c r="OQH54" s="115">
        <v>0</v>
      </c>
      <c r="OQI54" s="115">
        <f t="shared" ref="OQI54:OQS55" si="1848">OQH54</f>
        <v>0</v>
      </c>
      <c r="OQJ54" s="115">
        <f t="shared" si="1848"/>
        <v>0</v>
      </c>
      <c r="OQK54" s="115">
        <f t="shared" si="1848"/>
        <v>0</v>
      </c>
      <c r="OQL54" s="115">
        <f t="shared" si="1848"/>
        <v>0</v>
      </c>
      <c r="OQM54" s="115">
        <f t="shared" si="1848"/>
        <v>0</v>
      </c>
      <c r="OQN54" s="115">
        <f t="shared" si="1848"/>
        <v>0</v>
      </c>
      <c r="OQO54" s="115">
        <f t="shared" si="1848"/>
        <v>0</v>
      </c>
      <c r="OQP54" s="115">
        <f t="shared" si="1848"/>
        <v>0</v>
      </c>
      <c r="OQQ54" s="115">
        <f t="shared" si="1848"/>
        <v>0</v>
      </c>
      <c r="OQR54" s="115">
        <f t="shared" si="1848"/>
        <v>0</v>
      </c>
      <c r="OQS54" s="115">
        <f t="shared" si="1848"/>
        <v>0</v>
      </c>
      <c r="OQT54" s="95">
        <f t="shared" ref="OQT54:OQT55" si="1849">SUM(OQH54:OQS54)</f>
        <v>0</v>
      </c>
      <c r="OQU54" s="106" t="s">
        <v>53</v>
      </c>
      <c r="OQV54" s="105">
        <v>9491.7000000000007</v>
      </c>
      <c r="OQW54" s="90">
        <f t="shared" ref="OQW54:OQW55" si="1850">SUM(OQV54/12)</f>
        <v>790.97500000000002</v>
      </c>
      <c r="OQX54" s="115">
        <v>0</v>
      </c>
      <c r="OQY54" s="115">
        <f t="shared" ref="OQY54:ORI55" si="1851">OQX54</f>
        <v>0</v>
      </c>
      <c r="OQZ54" s="115">
        <f t="shared" si="1851"/>
        <v>0</v>
      </c>
      <c r="ORA54" s="115">
        <f t="shared" si="1851"/>
        <v>0</v>
      </c>
      <c r="ORB54" s="115">
        <f t="shared" si="1851"/>
        <v>0</v>
      </c>
      <c r="ORC54" s="115">
        <f t="shared" si="1851"/>
        <v>0</v>
      </c>
      <c r="ORD54" s="115">
        <f t="shared" si="1851"/>
        <v>0</v>
      </c>
      <c r="ORE54" s="115">
        <f t="shared" si="1851"/>
        <v>0</v>
      </c>
      <c r="ORF54" s="115">
        <f t="shared" si="1851"/>
        <v>0</v>
      </c>
      <c r="ORG54" s="115">
        <f t="shared" si="1851"/>
        <v>0</v>
      </c>
      <c r="ORH54" s="115">
        <f t="shared" si="1851"/>
        <v>0</v>
      </c>
      <c r="ORI54" s="115">
        <f t="shared" si="1851"/>
        <v>0</v>
      </c>
      <c r="ORJ54" s="95">
        <f t="shared" ref="ORJ54:ORJ55" si="1852">SUM(OQX54:ORI54)</f>
        <v>0</v>
      </c>
      <c r="ORK54" s="106" t="s">
        <v>53</v>
      </c>
      <c r="ORL54" s="105">
        <v>9491.7000000000007</v>
      </c>
      <c r="ORM54" s="90">
        <f t="shared" ref="ORM54:ORM55" si="1853">SUM(ORL54/12)</f>
        <v>790.97500000000002</v>
      </c>
      <c r="ORN54" s="115">
        <v>0</v>
      </c>
      <c r="ORO54" s="115">
        <f t="shared" ref="ORO54:ORY55" si="1854">ORN54</f>
        <v>0</v>
      </c>
      <c r="ORP54" s="115">
        <f t="shared" si="1854"/>
        <v>0</v>
      </c>
      <c r="ORQ54" s="115">
        <f t="shared" si="1854"/>
        <v>0</v>
      </c>
      <c r="ORR54" s="115">
        <f t="shared" si="1854"/>
        <v>0</v>
      </c>
      <c r="ORS54" s="115">
        <f t="shared" si="1854"/>
        <v>0</v>
      </c>
      <c r="ORT54" s="115">
        <f t="shared" si="1854"/>
        <v>0</v>
      </c>
      <c r="ORU54" s="115">
        <f t="shared" si="1854"/>
        <v>0</v>
      </c>
      <c r="ORV54" s="115">
        <f t="shared" si="1854"/>
        <v>0</v>
      </c>
      <c r="ORW54" s="115">
        <f t="shared" si="1854"/>
        <v>0</v>
      </c>
      <c r="ORX54" s="115">
        <f t="shared" si="1854"/>
        <v>0</v>
      </c>
      <c r="ORY54" s="115">
        <f t="shared" si="1854"/>
        <v>0</v>
      </c>
      <c r="ORZ54" s="95">
        <f t="shared" ref="ORZ54:ORZ55" si="1855">SUM(ORN54:ORY54)</f>
        <v>0</v>
      </c>
      <c r="OSA54" s="106" t="s">
        <v>53</v>
      </c>
      <c r="OSB54" s="105">
        <v>9491.7000000000007</v>
      </c>
      <c r="OSC54" s="90">
        <f t="shared" ref="OSC54:OSC55" si="1856">SUM(OSB54/12)</f>
        <v>790.97500000000002</v>
      </c>
      <c r="OSD54" s="115">
        <v>0</v>
      </c>
      <c r="OSE54" s="115">
        <f t="shared" ref="OSE54:OSO55" si="1857">OSD54</f>
        <v>0</v>
      </c>
      <c r="OSF54" s="115">
        <f t="shared" si="1857"/>
        <v>0</v>
      </c>
      <c r="OSG54" s="115">
        <f t="shared" si="1857"/>
        <v>0</v>
      </c>
      <c r="OSH54" s="115">
        <f t="shared" si="1857"/>
        <v>0</v>
      </c>
      <c r="OSI54" s="115">
        <f t="shared" si="1857"/>
        <v>0</v>
      </c>
      <c r="OSJ54" s="115">
        <f t="shared" si="1857"/>
        <v>0</v>
      </c>
      <c r="OSK54" s="115">
        <f t="shared" si="1857"/>
        <v>0</v>
      </c>
      <c r="OSL54" s="115">
        <f t="shared" si="1857"/>
        <v>0</v>
      </c>
      <c r="OSM54" s="115">
        <f t="shared" si="1857"/>
        <v>0</v>
      </c>
      <c r="OSN54" s="115">
        <f t="shared" si="1857"/>
        <v>0</v>
      </c>
      <c r="OSO54" s="115">
        <f t="shared" si="1857"/>
        <v>0</v>
      </c>
      <c r="OSP54" s="95">
        <f t="shared" ref="OSP54:OSP55" si="1858">SUM(OSD54:OSO54)</f>
        <v>0</v>
      </c>
      <c r="OSQ54" s="106" t="s">
        <v>53</v>
      </c>
      <c r="OSR54" s="105">
        <v>9491.7000000000007</v>
      </c>
      <c r="OSS54" s="90">
        <f t="shared" ref="OSS54:OSS55" si="1859">SUM(OSR54/12)</f>
        <v>790.97500000000002</v>
      </c>
      <c r="OST54" s="115">
        <v>0</v>
      </c>
      <c r="OSU54" s="115">
        <f t="shared" ref="OSU54:OTE55" si="1860">OST54</f>
        <v>0</v>
      </c>
      <c r="OSV54" s="115">
        <f t="shared" si="1860"/>
        <v>0</v>
      </c>
      <c r="OSW54" s="115">
        <f t="shared" si="1860"/>
        <v>0</v>
      </c>
      <c r="OSX54" s="115">
        <f t="shared" si="1860"/>
        <v>0</v>
      </c>
      <c r="OSY54" s="115">
        <f t="shared" si="1860"/>
        <v>0</v>
      </c>
      <c r="OSZ54" s="115">
        <f t="shared" si="1860"/>
        <v>0</v>
      </c>
      <c r="OTA54" s="115">
        <f t="shared" si="1860"/>
        <v>0</v>
      </c>
      <c r="OTB54" s="115">
        <f t="shared" si="1860"/>
        <v>0</v>
      </c>
      <c r="OTC54" s="115">
        <f t="shared" si="1860"/>
        <v>0</v>
      </c>
      <c r="OTD54" s="115">
        <f t="shared" si="1860"/>
        <v>0</v>
      </c>
      <c r="OTE54" s="115">
        <f t="shared" si="1860"/>
        <v>0</v>
      </c>
      <c r="OTF54" s="95">
        <f t="shared" ref="OTF54:OTF55" si="1861">SUM(OST54:OTE54)</f>
        <v>0</v>
      </c>
      <c r="OTG54" s="106" t="s">
        <v>53</v>
      </c>
      <c r="OTH54" s="105">
        <v>9491.7000000000007</v>
      </c>
      <c r="OTI54" s="90">
        <f t="shared" ref="OTI54:OTI55" si="1862">SUM(OTH54/12)</f>
        <v>790.97500000000002</v>
      </c>
      <c r="OTJ54" s="115">
        <v>0</v>
      </c>
      <c r="OTK54" s="115">
        <f t="shared" ref="OTK54:OTU55" si="1863">OTJ54</f>
        <v>0</v>
      </c>
      <c r="OTL54" s="115">
        <f t="shared" si="1863"/>
        <v>0</v>
      </c>
      <c r="OTM54" s="115">
        <f t="shared" si="1863"/>
        <v>0</v>
      </c>
      <c r="OTN54" s="115">
        <f t="shared" si="1863"/>
        <v>0</v>
      </c>
      <c r="OTO54" s="115">
        <f t="shared" si="1863"/>
        <v>0</v>
      </c>
      <c r="OTP54" s="115">
        <f t="shared" si="1863"/>
        <v>0</v>
      </c>
      <c r="OTQ54" s="115">
        <f t="shared" si="1863"/>
        <v>0</v>
      </c>
      <c r="OTR54" s="115">
        <f t="shared" si="1863"/>
        <v>0</v>
      </c>
      <c r="OTS54" s="115">
        <f t="shared" si="1863"/>
        <v>0</v>
      </c>
      <c r="OTT54" s="115">
        <f t="shared" si="1863"/>
        <v>0</v>
      </c>
      <c r="OTU54" s="115">
        <f t="shared" si="1863"/>
        <v>0</v>
      </c>
      <c r="OTV54" s="95">
        <f t="shared" ref="OTV54:OTV55" si="1864">SUM(OTJ54:OTU54)</f>
        <v>0</v>
      </c>
      <c r="OTW54" s="106" t="s">
        <v>53</v>
      </c>
      <c r="OTX54" s="105">
        <v>9491.7000000000007</v>
      </c>
      <c r="OTY54" s="90">
        <f t="shared" ref="OTY54:OTY55" si="1865">SUM(OTX54/12)</f>
        <v>790.97500000000002</v>
      </c>
      <c r="OTZ54" s="115">
        <v>0</v>
      </c>
      <c r="OUA54" s="115">
        <f t="shared" ref="OUA54:OUK55" si="1866">OTZ54</f>
        <v>0</v>
      </c>
      <c r="OUB54" s="115">
        <f t="shared" si="1866"/>
        <v>0</v>
      </c>
      <c r="OUC54" s="115">
        <f t="shared" si="1866"/>
        <v>0</v>
      </c>
      <c r="OUD54" s="115">
        <f t="shared" si="1866"/>
        <v>0</v>
      </c>
      <c r="OUE54" s="115">
        <f t="shared" si="1866"/>
        <v>0</v>
      </c>
      <c r="OUF54" s="115">
        <f t="shared" si="1866"/>
        <v>0</v>
      </c>
      <c r="OUG54" s="115">
        <f t="shared" si="1866"/>
        <v>0</v>
      </c>
      <c r="OUH54" s="115">
        <f t="shared" si="1866"/>
        <v>0</v>
      </c>
      <c r="OUI54" s="115">
        <f t="shared" si="1866"/>
        <v>0</v>
      </c>
      <c r="OUJ54" s="115">
        <f t="shared" si="1866"/>
        <v>0</v>
      </c>
      <c r="OUK54" s="115">
        <f t="shared" si="1866"/>
        <v>0</v>
      </c>
      <c r="OUL54" s="95">
        <f t="shared" ref="OUL54:OUL55" si="1867">SUM(OTZ54:OUK54)</f>
        <v>0</v>
      </c>
      <c r="OUM54" s="106" t="s">
        <v>53</v>
      </c>
      <c r="OUN54" s="105">
        <v>9491.7000000000007</v>
      </c>
      <c r="OUO54" s="90">
        <f t="shared" ref="OUO54:OUO55" si="1868">SUM(OUN54/12)</f>
        <v>790.97500000000002</v>
      </c>
      <c r="OUP54" s="115">
        <v>0</v>
      </c>
      <c r="OUQ54" s="115">
        <f t="shared" ref="OUQ54:OVA55" si="1869">OUP54</f>
        <v>0</v>
      </c>
      <c r="OUR54" s="115">
        <f t="shared" si="1869"/>
        <v>0</v>
      </c>
      <c r="OUS54" s="115">
        <f t="shared" si="1869"/>
        <v>0</v>
      </c>
      <c r="OUT54" s="115">
        <f t="shared" si="1869"/>
        <v>0</v>
      </c>
      <c r="OUU54" s="115">
        <f t="shared" si="1869"/>
        <v>0</v>
      </c>
      <c r="OUV54" s="115">
        <f t="shared" si="1869"/>
        <v>0</v>
      </c>
      <c r="OUW54" s="115">
        <f t="shared" si="1869"/>
        <v>0</v>
      </c>
      <c r="OUX54" s="115">
        <f t="shared" si="1869"/>
        <v>0</v>
      </c>
      <c r="OUY54" s="115">
        <f t="shared" si="1869"/>
        <v>0</v>
      </c>
      <c r="OUZ54" s="115">
        <f t="shared" si="1869"/>
        <v>0</v>
      </c>
      <c r="OVA54" s="115">
        <f t="shared" si="1869"/>
        <v>0</v>
      </c>
      <c r="OVB54" s="95">
        <f t="shared" ref="OVB54:OVB55" si="1870">SUM(OUP54:OVA54)</f>
        <v>0</v>
      </c>
      <c r="OVC54" s="106" t="s">
        <v>53</v>
      </c>
      <c r="OVD54" s="105">
        <v>9491.7000000000007</v>
      </c>
      <c r="OVE54" s="90">
        <f t="shared" ref="OVE54:OVE55" si="1871">SUM(OVD54/12)</f>
        <v>790.97500000000002</v>
      </c>
      <c r="OVF54" s="115">
        <v>0</v>
      </c>
      <c r="OVG54" s="115">
        <f t="shared" ref="OVG54:OVQ55" si="1872">OVF54</f>
        <v>0</v>
      </c>
      <c r="OVH54" s="115">
        <f t="shared" si="1872"/>
        <v>0</v>
      </c>
      <c r="OVI54" s="115">
        <f t="shared" si="1872"/>
        <v>0</v>
      </c>
      <c r="OVJ54" s="115">
        <f t="shared" si="1872"/>
        <v>0</v>
      </c>
      <c r="OVK54" s="115">
        <f t="shared" si="1872"/>
        <v>0</v>
      </c>
      <c r="OVL54" s="115">
        <f t="shared" si="1872"/>
        <v>0</v>
      </c>
      <c r="OVM54" s="115">
        <f t="shared" si="1872"/>
        <v>0</v>
      </c>
      <c r="OVN54" s="115">
        <f t="shared" si="1872"/>
        <v>0</v>
      </c>
      <c r="OVO54" s="115">
        <f t="shared" si="1872"/>
        <v>0</v>
      </c>
      <c r="OVP54" s="115">
        <f t="shared" si="1872"/>
        <v>0</v>
      </c>
      <c r="OVQ54" s="115">
        <f t="shared" si="1872"/>
        <v>0</v>
      </c>
      <c r="OVR54" s="95">
        <f t="shared" ref="OVR54:OVR55" si="1873">SUM(OVF54:OVQ54)</f>
        <v>0</v>
      </c>
      <c r="OVS54" s="106" t="s">
        <v>53</v>
      </c>
      <c r="OVT54" s="105">
        <v>9491.7000000000007</v>
      </c>
      <c r="OVU54" s="90">
        <f t="shared" ref="OVU54:OVU55" si="1874">SUM(OVT54/12)</f>
        <v>790.97500000000002</v>
      </c>
      <c r="OVV54" s="115">
        <v>0</v>
      </c>
      <c r="OVW54" s="115">
        <f t="shared" ref="OVW54:OWG55" si="1875">OVV54</f>
        <v>0</v>
      </c>
      <c r="OVX54" s="115">
        <f t="shared" si="1875"/>
        <v>0</v>
      </c>
      <c r="OVY54" s="115">
        <f t="shared" si="1875"/>
        <v>0</v>
      </c>
      <c r="OVZ54" s="115">
        <f t="shared" si="1875"/>
        <v>0</v>
      </c>
      <c r="OWA54" s="115">
        <f t="shared" si="1875"/>
        <v>0</v>
      </c>
      <c r="OWB54" s="115">
        <f t="shared" si="1875"/>
        <v>0</v>
      </c>
      <c r="OWC54" s="115">
        <f t="shared" si="1875"/>
        <v>0</v>
      </c>
      <c r="OWD54" s="115">
        <f t="shared" si="1875"/>
        <v>0</v>
      </c>
      <c r="OWE54" s="115">
        <f t="shared" si="1875"/>
        <v>0</v>
      </c>
      <c r="OWF54" s="115">
        <f t="shared" si="1875"/>
        <v>0</v>
      </c>
      <c r="OWG54" s="115">
        <f t="shared" si="1875"/>
        <v>0</v>
      </c>
      <c r="OWH54" s="95">
        <f t="shared" ref="OWH54:OWH55" si="1876">SUM(OVV54:OWG54)</f>
        <v>0</v>
      </c>
      <c r="OWI54" s="106" t="s">
        <v>53</v>
      </c>
      <c r="OWJ54" s="105">
        <v>9491.7000000000007</v>
      </c>
      <c r="OWK54" s="90">
        <f t="shared" ref="OWK54:OWK55" si="1877">SUM(OWJ54/12)</f>
        <v>790.97500000000002</v>
      </c>
      <c r="OWL54" s="115">
        <v>0</v>
      </c>
      <c r="OWM54" s="115">
        <f t="shared" ref="OWM54:OWW55" si="1878">OWL54</f>
        <v>0</v>
      </c>
      <c r="OWN54" s="115">
        <f t="shared" si="1878"/>
        <v>0</v>
      </c>
      <c r="OWO54" s="115">
        <f t="shared" si="1878"/>
        <v>0</v>
      </c>
      <c r="OWP54" s="115">
        <f t="shared" si="1878"/>
        <v>0</v>
      </c>
      <c r="OWQ54" s="115">
        <f t="shared" si="1878"/>
        <v>0</v>
      </c>
      <c r="OWR54" s="115">
        <f t="shared" si="1878"/>
        <v>0</v>
      </c>
      <c r="OWS54" s="115">
        <f t="shared" si="1878"/>
        <v>0</v>
      </c>
      <c r="OWT54" s="115">
        <f t="shared" si="1878"/>
        <v>0</v>
      </c>
      <c r="OWU54" s="115">
        <f t="shared" si="1878"/>
        <v>0</v>
      </c>
      <c r="OWV54" s="115">
        <f t="shared" si="1878"/>
        <v>0</v>
      </c>
      <c r="OWW54" s="115">
        <f t="shared" si="1878"/>
        <v>0</v>
      </c>
      <c r="OWX54" s="95">
        <f t="shared" ref="OWX54:OWX55" si="1879">SUM(OWL54:OWW54)</f>
        <v>0</v>
      </c>
      <c r="OWY54" s="106" t="s">
        <v>53</v>
      </c>
      <c r="OWZ54" s="105">
        <v>9491.7000000000007</v>
      </c>
      <c r="OXA54" s="90">
        <f t="shared" ref="OXA54:OXA55" si="1880">SUM(OWZ54/12)</f>
        <v>790.97500000000002</v>
      </c>
      <c r="OXB54" s="115">
        <v>0</v>
      </c>
      <c r="OXC54" s="115">
        <f t="shared" ref="OXC54:OXM55" si="1881">OXB54</f>
        <v>0</v>
      </c>
      <c r="OXD54" s="115">
        <f t="shared" si="1881"/>
        <v>0</v>
      </c>
      <c r="OXE54" s="115">
        <f t="shared" si="1881"/>
        <v>0</v>
      </c>
      <c r="OXF54" s="115">
        <f t="shared" si="1881"/>
        <v>0</v>
      </c>
      <c r="OXG54" s="115">
        <f t="shared" si="1881"/>
        <v>0</v>
      </c>
      <c r="OXH54" s="115">
        <f t="shared" si="1881"/>
        <v>0</v>
      </c>
      <c r="OXI54" s="115">
        <f t="shared" si="1881"/>
        <v>0</v>
      </c>
      <c r="OXJ54" s="115">
        <f t="shared" si="1881"/>
        <v>0</v>
      </c>
      <c r="OXK54" s="115">
        <f t="shared" si="1881"/>
        <v>0</v>
      </c>
      <c r="OXL54" s="115">
        <f t="shared" si="1881"/>
        <v>0</v>
      </c>
      <c r="OXM54" s="115">
        <f t="shared" si="1881"/>
        <v>0</v>
      </c>
      <c r="OXN54" s="95">
        <f t="shared" ref="OXN54:OXN55" si="1882">SUM(OXB54:OXM54)</f>
        <v>0</v>
      </c>
      <c r="OXO54" s="106" t="s">
        <v>53</v>
      </c>
      <c r="OXP54" s="105">
        <v>9491.7000000000007</v>
      </c>
      <c r="OXQ54" s="90">
        <f t="shared" ref="OXQ54:OXQ55" si="1883">SUM(OXP54/12)</f>
        <v>790.97500000000002</v>
      </c>
      <c r="OXR54" s="115">
        <v>0</v>
      </c>
      <c r="OXS54" s="115">
        <f t="shared" ref="OXS54:OYC55" si="1884">OXR54</f>
        <v>0</v>
      </c>
      <c r="OXT54" s="115">
        <f t="shared" si="1884"/>
        <v>0</v>
      </c>
      <c r="OXU54" s="115">
        <f t="shared" si="1884"/>
        <v>0</v>
      </c>
      <c r="OXV54" s="115">
        <f t="shared" si="1884"/>
        <v>0</v>
      </c>
      <c r="OXW54" s="115">
        <f t="shared" si="1884"/>
        <v>0</v>
      </c>
      <c r="OXX54" s="115">
        <f t="shared" si="1884"/>
        <v>0</v>
      </c>
      <c r="OXY54" s="115">
        <f t="shared" si="1884"/>
        <v>0</v>
      </c>
      <c r="OXZ54" s="115">
        <f t="shared" si="1884"/>
        <v>0</v>
      </c>
      <c r="OYA54" s="115">
        <f t="shared" si="1884"/>
        <v>0</v>
      </c>
      <c r="OYB54" s="115">
        <f t="shared" si="1884"/>
        <v>0</v>
      </c>
      <c r="OYC54" s="115">
        <f t="shared" si="1884"/>
        <v>0</v>
      </c>
      <c r="OYD54" s="95">
        <f t="shared" ref="OYD54:OYD55" si="1885">SUM(OXR54:OYC54)</f>
        <v>0</v>
      </c>
      <c r="OYE54" s="106" t="s">
        <v>53</v>
      </c>
      <c r="OYF54" s="105">
        <v>9491.7000000000007</v>
      </c>
      <c r="OYG54" s="90">
        <f t="shared" ref="OYG54:OYG55" si="1886">SUM(OYF54/12)</f>
        <v>790.97500000000002</v>
      </c>
      <c r="OYH54" s="115">
        <v>0</v>
      </c>
      <c r="OYI54" s="115">
        <f t="shared" ref="OYI54:OYS55" si="1887">OYH54</f>
        <v>0</v>
      </c>
      <c r="OYJ54" s="115">
        <f t="shared" si="1887"/>
        <v>0</v>
      </c>
      <c r="OYK54" s="115">
        <f t="shared" si="1887"/>
        <v>0</v>
      </c>
      <c r="OYL54" s="115">
        <f t="shared" si="1887"/>
        <v>0</v>
      </c>
      <c r="OYM54" s="115">
        <f t="shared" si="1887"/>
        <v>0</v>
      </c>
      <c r="OYN54" s="115">
        <f t="shared" si="1887"/>
        <v>0</v>
      </c>
      <c r="OYO54" s="115">
        <f t="shared" si="1887"/>
        <v>0</v>
      </c>
      <c r="OYP54" s="115">
        <f t="shared" si="1887"/>
        <v>0</v>
      </c>
      <c r="OYQ54" s="115">
        <f t="shared" si="1887"/>
        <v>0</v>
      </c>
      <c r="OYR54" s="115">
        <f t="shared" si="1887"/>
        <v>0</v>
      </c>
      <c r="OYS54" s="115">
        <f t="shared" si="1887"/>
        <v>0</v>
      </c>
      <c r="OYT54" s="95">
        <f t="shared" ref="OYT54:OYT55" si="1888">SUM(OYH54:OYS54)</f>
        <v>0</v>
      </c>
      <c r="OYU54" s="106" t="s">
        <v>53</v>
      </c>
      <c r="OYV54" s="105">
        <v>9491.7000000000007</v>
      </c>
      <c r="OYW54" s="90">
        <f t="shared" ref="OYW54:OYW55" si="1889">SUM(OYV54/12)</f>
        <v>790.97500000000002</v>
      </c>
      <c r="OYX54" s="115">
        <v>0</v>
      </c>
      <c r="OYY54" s="115">
        <f t="shared" ref="OYY54:OZI55" si="1890">OYX54</f>
        <v>0</v>
      </c>
      <c r="OYZ54" s="115">
        <f t="shared" si="1890"/>
        <v>0</v>
      </c>
      <c r="OZA54" s="115">
        <f t="shared" si="1890"/>
        <v>0</v>
      </c>
      <c r="OZB54" s="115">
        <f t="shared" si="1890"/>
        <v>0</v>
      </c>
      <c r="OZC54" s="115">
        <f t="shared" si="1890"/>
        <v>0</v>
      </c>
      <c r="OZD54" s="115">
        <f t="shared" si="1890"/>
        <v>0</v>
      </c>
      <c r="OZE54" s="115">
        <f t="shared" si="1890"/>
        <v>0</v>
      </c>
      <c r="OZF54" s="115">
        <f t="shared" si="1890"/>
        <v>0</v>
      </c>
      <c r="OZG54" s="115">
        <f t="shared" si="1890"/>
        <v>0</v>
      </c>
      <c r="OZH54" s="115">
        <f t="shared" si="1890"/>
        <v>0</v>
      </c>
      <c r="OZI54" s="115">
        <f t="shared" si="1890"/>
        <v>0</v>
      </c>
      <c r="OZJ54" s="95">
        <f t="shared" ref="OZJ54:OZJ55" si="1891">SUM(OYX54:OZI54)</f>
        <v>0</v>
      </c>
      <c r="OZK54" s="106" t="s">
        <v>53</v>
      </c>
      <c r="OZL54" s="105">
        <v>9491.7000000000007</v>
      </c>
      <c r="OZM54" s="90">
        <f t="shared" ref="OZM54:OZM55" si="1892">SUM(OZL54/12)</f>
        <v>790.97500000000002</v>
      </c>
      <c r="OZN54" s="115">
        <v>0</v>
      </c>
      <c r="OZO54" s="115">
        <f t="shared" ref="OZO54:OZY55" si="1893">OZN54</f>
        <v>0</v>
      </c>
      <c r="OZP54" s="115">
        <f t="shared" si="1893"/>
        <v>0</v>
      </c>
      <c r="OZQ54" s="115">
        <f t="shared" si="1893"/>
        <v>0</v>
      </c>
      <c r="OZR54" s="115">
        <f t="shared" si="1893"/>
        <v>0</v>
      </c>
      <c r="OZS54" s="115">
        <f t="shared" si="1893"/>
        <v>0</v>
      </c>
      <c r="OZT54" s="115">
        <f t="shared" si="1893"/>
        <v>0</v>
      </c>
      <c r="OZU54" s="115">
        <f t="shared" si="1893"/>
        <v>0</v>
      </c>
      <c r="OZV54" s="115">
        <f t="shared" si="1893"/>
        <v>0</v>
      </c>
      <c r="OZW54" s="115">
        <f t="shared" si="1893"/>
        <v>0</v>
      </c>
      <c r="OZX54" s="115">
        <f t="shared" si="1893"/>
        <v>0</v>
      </c>
      <c r="OZY54" s="115">
        <f t="shared" si="1893"/>
        <v>0</v>
      </c>
      <c r="OZZ54" s="95">
        <f t="shared" ref="OZZ54:OZZ55" si="1894">SUM(OZN54:OZY54)</f>
        <v>0</v>
      </c>
      <c r="PAA54" s="106" t="s">
        <v>53</v>
      </c>
      <c r="PAB54" s="105">
        <v>9491.7000000000007</v>
      </c>
      <c r="PAC54" s="90">
        <f t="shared" ref="PAC54:PAC55" si="1895">SUM(PAB54/12)</f>
        <v>790.97500000000002</v>
      </c>
      <c r="PAD54" s="115">
        <v>0</v>
      </c>
      <c r="PAE54" s="115">
        <f t="shared" ref="PAE54:PAO55" si="1896">PAD54</f>
        <v>0</v>
      </c>
      <c r="PAF54" s="115">
        <f t="shared" si="1896"/>
        <v>0</v>
      </c>
      <c r="PAG54" s="115">
        <f t="shared" si="1896"/>
        <v>0</v>
      </c>
      <c r="PAH54" s="115">
        <f t="shared" si="1896"/>
        <v>0</v>
      </c>
      <c r="PAI54" s="115">
        <f t="shared" si="1896"/>
        <v>0</v>
      </c>
      <c r="PAJ54" s="115">
        <f t="shared" si="1896"/>
        <v>0</v>
      </c>
      <c r="PAK54" s="115">
        <f t="shared" si="1896"/>
        <v>0</v>
      </c>
      <c r="PAL54" s="115">
        <f t="shared" si="1896"/>
        <v>0</v>
      </c>
      <c r="PAM54" s="115">
        <f t="shared" si="1896"/>
        <v>0</v>
      </c>
      <c r="PAN54" s="115">
        <f t="shared" si="1896"/>
        <v>0</v>
      </c>
      <c r="PAO54" s="115">
        <f t="shared" si="1896"/>
        <v>0</v>
      </c>
      <c r="PAP54" s="95">
        <f t="shared" ref="PAP54:PAP55" si="1897">SUM(PAD54:PAO54)</f>
        <v>0</v>
      </c>
      <c r="PAQ54" s="106" t="s">
        <v>53</v>
      </c>
      <c r="PAR54" s="105">
        <v>9491.7000000000007</v>
      </c>
      <c r="PAS54" s="90">
        <f t="shared" ref="PAS54:PAS55" si="1898">SUM(PAR54/12)</f>
        <v>790.97500000000002</v>
      </c>
      <c r="PAT54" s="115">
        <v>0</v>
      </c>
      <c r="PAU54" s="115">
        <f t="shared" ref="PAU54:PBE55" si="1899">PAT54</f>
        <v>0</v>
      </c>
      <c r="PAV54" s="115">
        <f t="shared" si="1899"/>
        <v>0</v>
      </c>
      <c r="PAW54" s="115">
        <f t="shared" si="1899"/>
        <v>0</v>
      </c>
      <c r="PAX54" s="115">
        <f t="shared" si="1899"/>
        <v>0</v>
      </c>
      <c r="PAY54" s="115">
        <f t="shared" si="1899"/>
        <v>0</v>
      </c>
      <c r="PAZ54" s="115">
        <f t="shared" si="1899"/>
        <v>0</v>
      </c>
      <c r="PBA54" s="115">
        <f t="shared" si="1899"/>
        <v>0</v>
      </c>
      <c r="PBB54" s="115">
        <f t="shared" si="1899"/>
        <v>0</v>
      </c>
      <c r="PBC54" s="115">
        <f t="shared" si="1899"/>
        <v>0</v>
      </c>
      <c r="PBD54" s="115">
        <f t="shared" si="1899"/>
        <v>0</v>
      </c>
      <c r="PBE54" s="115">
        <f t="shared" si="1899"/>
        <v>0</v>
      </c>
      <c r="PBF54" s="95">
        <f t="shared" ref="PBF54:PBF55" si="1900">SUM(PAT54:PBE54)</f>
        <v>0</v>
      </c>
      <c r="PBG54" s="106" t="s">
        <v>53</v>
      </c>
      <c r="PBH54" s="105">
        <v>9491.7000000000007</v>
      </c>
      <c r="PBI54" s="90">
        <f t="shared" ref="PBI54:PBI55" si="1901">SUM(PBH54/12)</f>
        <v>790.97500000000002</v>
      </c>
      <c r="PBJ54" s="115">
        <v>0</v>
      </c>
      <c r="PBK54" s="115">
        <f t="shared" ref="PBK54:PBU55" si="1902">PBJ54</f>
        <v>0</v>
      </c>
      <c r="PBL54" s="115">
        <f t="shared" si="1902"/>
        <v>0</v>
      </c>
      <c r="PBM54" s="115">
        <f t="shared" si="1902"/>
        <v>0</v>
      </c>
      <c r="PBN54" s="115">
        <f t="shared" si="1902"/>
        <v>0</v>
      </c>
      <c r="PBO54" s="115">
        <f t="shared" si="1902"/>
        <v>0</v>
      </c>
      <c r="PBP54" s="115">
        <f t="shared" si="1902"/>
        <v>0</v>
      </c>
      <c r="PBQ54" s="115">
        <f t="shared" si="1902"/>
        <v>0</v>
      </c>
      <c r="PBR54" s="115">
        <f t="shared" si="1902"/>
        <v>0</v>
      </c>
      <c r="PBS54" s="115">
        <f t="shared" si="1902"/>
        <v>0</v>
      </c>
      <c r="PBT54" s="115">
        <f t="shared" si="1902"/>
        <v>0</v>
      </c>
      <c r="PBU54" s="115">
        <f t="shared" si="1902"/>
        <v>0</v>
      </c>
      <c r="PBV54" s="95">
        <f t="shared" ref="PBV54:PBV55" si="1903">SUM(PBJ54:PBU54)</f>
        <v>0</v>
      </c>
      <c r="PBW54" s="106" t="s">
        <v>53</v>
      </c>
      <c r="PBX54" s="105">
        <v>9491.7000000000007</v>
      </c>
      <c r="PBY54" s="90">
        <f t="shared" ref="PBY54:PBY55" si="1904">SUM(PBX54/12)</f>
        <v>790.97500000000002</v>
      </c>
      <c r="PBZ54" s="115">
        <v>0</v>
      </c>
      <c r="PCA54" s="115">
        <f t="shared" ref="PCA54:PCK55" si="1905">PBZ54</f>
        <v>0</v>
      </c>
      <c r="PCB54" s="115">
        <f t="shared" si="1905"/>
        <v>0</v>
      </c>
      <c r="PCC54" s="115">
        <f t="shared" si="1905"/>
        <v>0</v>
      </c>
      <c r="PCD54" s="115">
        <f t="shared" si="1905"/>
        <v>0</v>
      </c>
      <c r="PCE54" s="115">
        <f t="shared" si="1905"/>
        <v>0</v>
      </c>
      <c r="PCF54" s="115">
        <f t="shared" si="1905"/>
        <v>0</v>
      </c>
      <c r="PCG54" s="115">
        <f t="shared" si="1905"/>
        <v>0</v>
      </c>
      <c r="PCH54" s="115">
        <f t="shared" si="1905"/>
        <v>0</v>
      </c>
      <c r="PCI54" s="115">
        <f t="shared" si="1905"/>
        <v>0</v>
      </c>
      <c r="PCJ54" s="115">
        <f t="shared" si="1905"/>
        <v>0</v>
      </c>
      <c r="PCK54" s="115">
        <f t="shared" si="1905"/>
        <v>0</v>
      </c>
      <c r="PCL54" s="95">
        <f t="shared" ref="PCL54:PCL55" si="1906">SUM(PBZ54:PCK54)</f>
        <v>0</v>
      </c>
      <c r="PCM54" s="106" t="s">
        <v>53</v>
      </c>
      <c r="PCN54" s="105">
        <v>9491.7000000000007</v>
      </c>
      <c r="PCO54" s="90">
        <f t="shared" ref="PCO54:PCO55" si="1907">SUM(PCN54/12)</f>
        <v>790.97500000000002</v>
      </c>
      <c r="PCP54" s="115">
        <v>0</v>
      </c>
      <c r="PCQ54" s="115">
        <f t="shared" ref="PCQ54:PDA55" si="1908">PCP54</f>
        <v>0</v>
      </c>
      <c r="PCR54" s="115">
        <f t="shared" si="1908"/>
        <v>0</v>
      </c>
      <c r="PCS54" s="115">
        <f t="shared" si="1908"/>
        <v>0</v>
      </c>
      <c r="PCT54" s="115">
        <f t="shared" si="1908"/>
        <v>0</v>
      </c>
      <c r="PCU54" s="115">
        <f t="shared" si="1908"/>
        <v>0</v>
      </c>
      <c r="PCV54" s="115">
        <f t="shared" si="1908"/>
        <v>0</v>
      </c>
      <c r="PCW54" s="115">
        <f t="shared" si="1908"/>
        <v>0</v>
      </c>
      <c r="PCX54" s="115">
        <f t="shared" si="1908"/>
        <v>0</v>
      </c>
      <c r="PCY54" s="115">
        <f t="shared" si="1908"/>
        <v>0</v>
      </c>
      <c r="PCZ54" s="115">
        <f t="shared" si="1908"/>
        <v>0</v>
      </c>
      <c r="PDA54" s="115">
        <f t="shared" si="1908"/>
        <v>0</v>
      </c>
      <c r="PDB54" s="95">
        <f t="shared" ref="PDB54:PDB55" si="1909">SUM(PCP54:PDA54)</f>
        <v>0</v>
      </c>
      <c r="PDC54" s="106" t="s">
        <v>53</v>
      </c>
      <c r="PDD54" s="105">
        <v>9491.7000000000007</v>
      </c>
      <c r="PDE54" s="90">
        <f t="shared" ref="PDE54:PDE55" si="1910">SUM(PDD54/12)</f>
        <v>790.97500000000002</v>
      </c>
      <c r="PDF54" s="115">
        <v>0</v>
      </c>
      <c r="PDG54" s="115">
        <f t="shared" ref="PDG54:PDQ55" si="1911">PDF54</f>
        <v>0</v>
      </c>
      <c r="PDH54" s="115">
        <f t="shared" si="1911"/>
        <v>0</v>
      </c>
      <c r="PDI54" s="115">
        <f t="shared" si="1911"/>
        <v>0</v>
      </c>
      <c r="PDJ54" s="115">
        <f t="shared" si="1911"/>
        <v>0</v>
      </c>
      <c r="PDK54" s="115">
        <f t="shared" si="1911"/>
        <v>0</v>
      </c>
      <c r="PDL54" s="115">
        <f t="shared" si="1911"/>
        <v>0</v>
      </c>
      <c r="PDM54" s="115">
        <f t="shared" si="1911"/>
        <v>0</v>
      </c>
      <c r="PDN54" s="115">
        <f t="shared" si="1911"/>
        <v>0</v>
      </c>
      <c r="PDO54" s="115">
        <f t="shared" si="1911"/>
        <v>0</v>
      </c>
      <c r="PDP54" s="115">
        <f t="shared" si="1911"/>
        <v>0</v>
      </c>
      <c r="PDQ54" s="115">
        <f t="shared" si="1911"/>
        <v>0</v>
      </c>
      <c r="PDR54" s="95">
        <f t="shared" ref="PDR54:PDR55" si="1912">SUM(PDF54:PDQ54)</f>
        <v>0</v>
      </c>
      <c r="PDS54" s="106" t="s">
        <v>53</v>
      </c>
      <c r="PDT54" s="105">
        <v>9491.7000000000007</v>
      </c>
      <c r="PDU54" s="90">
        <f t="shared" ref="PDU54:PDU55" si="1913">SUM(PDT54/12)</f>
        <v>790.97500000000002</v>
      </c>
      <c r="PDV54" s="115">
        <v>0</v>
      </c>
      <c r="PDW54" s="115">
        <f t="shared" ref="PDW54:PEG55" si="1914">PDV54</f>
        <v>0</v>
      </c>
      <c r="PDX54" s="115">
        <f t="shared" si="1914"/>
        <v>0</v>
      </c>
      <c r="PDY54" s="115">
        <f t="shared" si="1914"/>
        <v>0</v>
      </c>
      <c r="PDZ54" s="115">
        <f t="shared" si="1914"/>
        <v>0</v>
      </c>
      <c r="PEA54" s="115">
        <f t="shared" si="1914"/>
        <v>0</v>
      </c>
      <c r="PEB54" s="115">
        <f t="shared" si="1914"/>
        <v>0</v>
      </c>
      <c r="PEC54" s="115">
        <f t="shared" si="1914"/>
        <v>0</v>
      </c>
      <c r="PED54" s="115">
        <f t="shared" si="1914"/>
        <v>0</v>
      </c>
      <c r="PEE54" s="115">
        <f t="shared" si="1914"/>
        <v>0</v>
      </c>
      <c r="PEF54" s="115">
        <f t="shared" si="1914"/>
        <v>0</v>
      </c>
      <c r="PEG54" s="115">
        <f t="shared" si="1914"/>
        <v>0</v>
      </c>
      <c r="PEH54" s="95">
        <f t="shared" ref="PEH54:PEH55" si="1915">SUM(PDV54:PEG54)</f>
        <v>0</v>
      </c>
      <c r="PEI54" s="106" t="s">
        <v>53</v>
      </c>
      <c r="PEJ54" s="105">
        <v>9491.7000000000007</v>
      </c>
      <c r="PEK54" s="90">
        <f t="shared" ref="PEK54:PEK55" si="1916">SUM(PEJ54/12)</f>
        <v>790.97500000000002</v>
      </c>
      <c r="PEL54" s="115">
        <v>0</v>
      </c>
      <c r="PEM54" s="115">
        <f t="shared" ref="PEM54:PEW55" si="1917">PEL54</f>
        <v>0</v>
      </c>
      <c r="PEN54" s="115">
        <f t="shared" si="1917"/>
        <v>0</v>
      </c>
      <c r="PEO54" s="115">
        <f t="shared" si="1917"/>
        <v>0</v>
      </c>
      <c r="PEP54" s="115">
        <f t="shared" si="1917"/>
        <v>0</v>
      </c>
      <c r="PEQ54" s="115">
        <f t="shared" si="1917"/>
        <v>0</v>
      </c>
      <c r="PER54" s="115">
        <f t="shared" si="1917"/>
        <v>0</v>
      </c>
      <c r="PES54" s="115">
        <f t="shared" si="1917"/>
        <v>0</v>
      </c>
      <c r="PET54" s="115">
        <f t="shared" si="1917"/>
        <v>0</v>
      </c>
      <c r="PEU54" s="115">
        <f t="shared" si="1917"/>
        <v>0</v>
      </c>
      <c r="PEV54" s="115">
        <f t="shared" si="1917"/>
        <v>0</v>
      </c>
      <c r="PEW54" s="115">
        <f t="shared" si="1917"/>
        <v>0</v>
      </c>
      <c r="PEX54" s="95">
        <f t="shared" ref="PEX54:PEX55" si="1918">SUM(PEL54:PEW54)</f>
        <v>0</v>
      </c>
      <c r="PEY54" s="106" t="s">
        <v>53</v>
      </c>
      <c r="PEZ54" s="105">
        <v>9491.7000000000007</v>
      </c>
      <c r="PFA54" s="90">
        <f t="shared" ref="PFA54:PFA55" si="1919">SUM(PEZ54/12)</f>
        <v>790.97500000000002</v>
      </c>
      <c r="PFB54" s="115">
        <v>0</v>
      </c>
      <c r="PFC54" s="115">
        <f t="shared" ref="PFC54:PFM55" si="1920">PFB54</f>
        <v>0</v>
      </c>
      <c r="PFD54" s="115">
        <f t="shared" si="1920"/>
        <v>0</v>
      </c>
      <c r="PFE54" s="115">
        <f t="shared" si="1920"/>
        <v>0</v>
      </c>
      <c r="PFF54" s="115">
        <f t="shared" si="1920"/>
        <v>0</v>
      </c>
      <c r="PFG54" s="115">
        <f t="shared" si="1920"/>
        <v>0</v>
      </c>
      <c r="PFH54" s="115">
        <f t="shared" si="1920"/>
        <v>0</v>
      </c>
      <c r="PFI54" s="115">
        <f t="shared" si="1920"/>
        <v>0</v>
      </c>
      <c r="PFJ54" s="115">
        <f t="shared" si="1920"/>
        <v>0</v>
      </c>
      <c r="PFK54" s="115">
        <f t="shared" si="1920"/>
        <v>0</v>
      </c>
      <c r="PFL54" s="115">
        <f t="shared" si="1920"/>
        <v>0</v>
      </c>
      <c r="PFM54" s="115">
        <f t="shared" si="1920"/>
        <v>0</v>
      </c>
      <c r="PFN54" s="95">
        <f t="shared" ref="PFN54:PFN55" si="1921">SUM(PFB54:PFM54)</f>
        <v>0</v>
      </c>
      <c r="PFO54" s="106" t="s">
        <v>53</v>
      </c>
      <c r="PFP54" s="105">
        <v>9491.7000000000007</v>
      </c>
      <c r="PFQ54" s="90">
        <f t="shared" ref="PFQ54:PFQ55" si="1922">SUM(PFP54/12)</f>
        <v>790.97500000000002</v>
      </c>
      <c r="PFR54" s="115">
        <v>0</v>
      </c>
      <c r="PFS54" s="115">
        <f t="shared" ref="PFS54:PGC55" si="1923">PFR54</f>
        <v>0</v>
      </c>
      <c r="PFT54" s="115">
        <f t="shared" si="1923"/>
        <v>0</v>
      </c>
      <c r="PFU54" s="115">
        <f t="shared" si="1923"/>
        <v>0</v>
      </c>
      <c r="PFV54" s="115">
        <f t="shared" si="1923"/>
        <v>0</v>
      </c>
      <c r="PFW54" s="115">
        <f t="shared" si="1923"/>
        <v>0</v>
      </c>
      <c r="PFX54" s="115">
        <f t="shared" si="1923"/>
        <v>0</v>
      </c>
      <c r="PFY54" s="115">
        <f t="shared" si="1923"/>
        <v>0</v>
      </c>
      <c r="PFZ54" s="115">
        <f t="shared" si="1923"/>
        <v>0</v>
      </c>
      <c r="PGA54" s="115">
        <f t="shared" si="1923"/>
        <v>0</v>
      </c>
      <c r="PGB54" s="115">
        <f t="shared" si="1923"/>
        <v>0</v>
      </c>
      <c r="PGC54" s="115">
        <f t="shared" si="1923"/>
        <v>0</v>
      </c>
      <c r="PGD54" s="95">
        <f t="shared" ref="PGD54:PGD55" si="1924">SUM(PFR54:PGC54)</f>
        <v>0</v>
      </c>
      <c r="PGE54" s="106" t="s">
        <v>53</v>
      </c>
      <c r="PGF54" s="105">
        <v>9491.7000000000007</v>
      </c>
      <c r="PGG54" s="90">
        <f t="shared" ref="PGG54:PGG55" si="1925">SUM(PGF54/12)</f>
        <v>790.97500000000002</v>
      </c>
      <c r="PGH54" s="115">
        <v>0</v>
      </c>
      <c r="PGI54" s="115">
        <f t="shared" ref="PGI54:PGS55" si="1926">PGH54</f>
        <v>0</v>
      </c>
      <c r="PGJ54" s="115">
        <f t="shared" si="1926"/>
        <v>0</v>
      </c>
      <c r="PGK54" s="115">
        <f t="shared" si="1926"/>
        <v>0</v>
      </c>
      <c r="PGL54" s="115">
        <f t="shared" si="1926"/>
        <v>0</v>
      </c>
      <c r="PGM54" s="115">
        <f t="shared" si="1926"/>
        <v>0</v>
      </c>
      <c r="PGN54" s="115">
        <f t="shared" si="1926"/>
        <v>0</v>
      </c>
      <c r="PGO54" s="115">
        <f t="shared" si="1926"/>
        <v>0</v>
      </c>
      <c r="PGP54" s="115">
        <f t="shared" si="1926"/>
        <v>0</v>
      </c>
      <c r="PGQ54" s="115">
        <f t="shared" si="1926"/>
        <v>0</v>
      </c>
      <c r="PGR54" s="115">
        <f t="shared" si="1926"/>
        <v>0</v>
      </c>
      <c r="PGS54" s="115">
        <f t="shared" si="1926"/>
        <v>0</v>
      </c>
      <c r="PGT54" s="95">
        <f t="shared" ref="PGT54:PGT55" si="1927">SUM(PGH54:PGS54)</f>
        <v>0</v>
      </c>
      <c r="PGU54" s="106" t="s">
        <v>53</v>
      </c>
      <c r="PGV54" s="105">
        <v>9491.7000000000007</v>
      </c>
      <c r="PGW54" s="90">
        <f t="shared" ref="PGW54:PGW55" si="1928">SUM(PGV54/12)</f>
        <v>790.97500000000002</v>
      </c>
      <c r="PGX54" s="115">
        <v>0</v>
      </c>
      <c r="PGY54" s="115">
        <f t="shared" ref="PGY54:PHI55" si="1929">PGX54</f>
        <v>0</v>
      </c>
      <c r="PGZ54" s="115">
        <f t="shared" si="1929"/>
        <v>0</v>
      </c>
      <c r="PHA54" s="115">
        <f t="shared" si="1929"/>
        <v>0</v>
      </c>
      <c r="PHB54" s="115">
        <f t="shared" si="1929"/>
        <v>0</v>
      </c>
      <c r="PHC54" s="115">
        <f t="shared" si="1929"/>
        <v>0</v>
      </c>
      <c r="PHD54" s="115">
        <f t="shared" si="1929"/>
        <v>0</v>
      </c>
      <c r="PHE54" s="115">
        <f t="shared" si="1929"/>
        <v>0</v>
      </c>
      <c r="PHF54" s="115">
        <f t="shared" si="1929"/>
        <v>0</v>
      </c>
      <c r="PHG54" s="115">
        <f t="shared" si="1929"/>
        <v>0</v>
      </c>
      <c r="PHH54" s="115">
        <f t="shared" si="1929"/>
        <v>0</v>
      </c>
      <c r="PHI54" s="115">
        <f t="shared" si="1929"/>
        <v>0</v>
      </c>
      <c r="PHJ54" s="95">
        <f t="shared" ref="PHJ54:PHJ55" si="1930">SUM(PGX54:PHI54)</f>
        <v>0</v>
      </c>
      <c r="PHK54" s="106" t="s">
        <v>53</v>
      </c>
      <c r="PHL54" s="105">
        <v>9491.7000000000007</v>
      </c>
      <c r="PHM54" s="90">
        <f t="shared" ref="PHM54:PHM55" si="1931">SUM(PHL54/12)</f>
        <v>790.97500000000002</v>
      </c>
      <c r="PHN54" s="115">
        <v>0</v>
      </c>
      <c r="PHO54" s="115">
        <f t="shared" ref="PHO54:PHY55" si="1932">PHN54</f>
        <v>0</v>
      </c>
      <c r="PHP54" s="115">
        <f t="shared" si="1932"/>
        <v>0</v>
      </c>
      <c r="PHQ54" s="115">
        <f t="shared" si="1932"/>
        <v>0</v>
      </c>
      <c r="PHR54" s="115">
        <f t="shared" si="1932"/>
        <v>0</v>
      </c>
      <c r="PHS54" s="115">
        <f t="shared" si="1932"/>
        <v>0</v>
      </c>
      <c r="PHT54" s="115">
        <f t="shared" si="1932"/>
        <v>0</v>
      </c>
      <c r="PHU54" s="115">
        <f t="shared" si="1932"/>
        <v>0</v>
      </c>
      <c r="PHV54" s="115">
        <f t="shared" si="1932"/>
        <v>0</v>
      </c>
      <c r="PHW54" s="115">
        <f t="shared" si="1932"/>
        <v>0</v>
      </c>
      <c r="PHX54" s="115">
        <f t="shared" si="1932"/>
        <v>0</v>
      </c>
      <c r="PHY54" s="115">
        <f t="shared" si="1932"/>
        <v>0</v>
      </c>
      <c r="PHZ54" s="95">
        <f t="shared" ref="PHZ54:PHZ55" si="1933">SUM(PHN54:PHY54)</f>
        <v>0</v>
      </c>
      <c r="PIA54" s="106" t="s">
        <v>53</v>
      </c>
      <c r="PIB54" s="105">
        <v>9491.7000000000007</v>
      </c>
      <c r="PIC54" s="90">
        <f t="shared" ref="PIC54:PIC55" si="1934">SUM(PIB54/12)</f>
        <v>790.97500000000002</v>
      </c>
      <c r="PID54" s="115">
        <v>0</v>
      </c>
      <c r="PIE54" s="115">
        <f t="shared" ref="PIE54:PIO55" si="1935">PID54</f>
        <v>0</v>
      </c>
      <c r="PIF54" s="115">
        <f t="shared" si="1935"/>
        <v>0</v>
      </c>
      <c r="PIG54" s="115">
        <f t="shared" si="1935"/>
        <v>0</v>
      </c>
      <c r="PIH54" s="115">
        <f t="shared" si="1935"/>
        <v>0</v>
      </c>
      <c r="PII54" s="115">
        <f t="shared" si="1935"/>
        <v>0</v>
      </c>
      <c r="PIJ54" s="115">
        <f t="shared" si="1935"/>
        <v>0</v>
      </c>
      <c r="PIK54" s="115">
        <f t="shared" si="1935"/>
        <v>0</v>
      </c>
      <c r="PIL54" s="115">
        <f t="shared" si="1935"/>
        <v>0</v>
      </c>
      <c r="PIM54" s="115">
        <f t="shared" si="1935"/>
        <v>0</v>
      </c>
      <c r="PIN54" s="115">
        <f t="shared" si="1935"/>
        <v>0</v>
      </c>
      <c r="PIO54" s="115">
        <f t="shared" si="1935"/>
        <v>0</v>
      </c>
      <c r="PIP54" s="95">
        <f t="shared" ref="PIP54:PIP55" si="1936">SUM(PID54:PIO54)</f>
        <v>0</v>
      </c>
      <c r="PIQ54" s="106" t="s">
        <v>53</v>
      </c>
      <c r="PIR54" s="105">
        <v>9491.7000000000007</v>
      </c>
      <c r="PIS54" s="90">
        <f t="shared" ref="PIS54:PIS55" si="1937">SUM(PIR54/12)</f>
        <v>790.97500000000002</v>
      </c>
      <c r="PIT54" s="115">
        <v>0</v>
      </c>
      <c r="PIU54" s="115">
        <f t="shared" ref="PIU54:PJE55" si="1938">PIT54</f>
        <v>0</v>
      </c>
      <c r="PIV54" s="115">
        <f t="shared" si="1938"/>
        <v>0</v>
      </c>
      <c r="PIW54" s="115">
        <f t="shared" si="1938"/>
        <v>0</v>
      </c>
      <c r="PIX54" s="115">
        <f t="shared" si="1938"/>
        <v>0</v>
      </c>
      <c r="PIY54" s="115">
        <f t="shared" si="1938"/>
        <v>0</v>
      </c>
      <c r="PIZ54" s="115">
        <f t="shared" si="1938"/>
        <v>0</v>
      </c>
      <c r="PJA54" s="115">
        <f t="shared" si="1938"/>
        <v>0</v>
      </c>
      <c r="PJB54" s="115">
        <f t="shared" si="1938"/>
        <v>0</v>
      </c>
      <c r="PJC54" s="115">
        <f t="shared" si="1938"/>
        <v>0</v>
      </c>
      <c r="PJD54" s="115">
        <f t="shared" si="1938"/>
        <v>0</v>
      </c>
      <c r="PJE54" s="115">
        <f t="shared" si="1938"/>
        <v>0</v>
      </c>
      <c r="PJF54" s="95">
        <f t="shared" ref="PJF54:PJF55" si="1939">SUM(PIT54:PJE54)</f>
        <v>0</v>
      </c>
      <c r="PJG54" s="106" t="s">
        <v>53</v>
      </c>
      <c r="PJH54" s="105">
        <v>9491.7000000000007</v>
      </c>
      <c r="PJI54" s="90">
        <f t="shared" ref="PJI54:PJI55" si="1940">SUM(PJH54/12)</f>
        <v>790.97500000000002</v>
      </c>
      <c r="PJJ54" s="115">
        <v>0</v>
      </c>
      <c r="PJK54" s="115">
        <f t="shared" ref="PJK54:PJU55" si="1941">PJJ54</f>
        <v>0</v>
      </c>
      <c r="PJL54" s="115">
        <f t="shared" si="1941"/>
        <v>0</v>
      </c>
      <c r="PJM54" s="115">
        <f t="shared" si="1941"/>
        <v>0</v>
      </c>
      <c r="PJN54" s="115">
        <f t="shared" si="1941"/>
        <v>0</v>
      </c>
      <c r="PJO54" s="115">
        <f t="shared" si="1941"/>
        <v>0</v>
      </c>
      <c r="PJP54" s="115">
        <f t="shared" si="1941"/>
        <v>0</v>
      </c>
      <c r="PJQ54" s="115">
        <f t="shared" si="1941"/>
        <v>0</v>
      </c>
      <c r="PJR54" s="115">
        <f t="shared" si="1941"/>
        <v>0</v>
      </c>
      <c r="PJS54" s="115">
        <f t="shared" si="1941"/>
        <v>0</v>
      </c>
      <c r="PJT54" s="115">
        <f t="shared" si="1941"/>
        <v>0</v>
      </c>
      <c r="PJU54" s="115">
        <f t="shared" si="1941"/>
        <v>0</v>
      </c>
      <c r="PJV54" s="95">
        <f t="shared" ref="PJV54:PJV55" si="1942">SUM(PJJ54:PJU54)</f>
        <v>0</v>
      </c>
      <c r="PJW54" s="106" t="s">
        <v>53</v>
      </c>
      <c r="PJX54" s="105">
        <v>9491.7000000000007</v>
      </c>
      <c r="PJY54" s="90">
        <f t="shared" ref="PJY54:PJY55" si="1943">SUM(PJX54/12)</f>
        <v>790.97500000000002</v>
      </c>
      <c r="PJZ54" s="115">
        <v>0</v>
      </c>
      <c r="PKA54" s="115">
        <f t="shared" ref="PKA54:PKK55" si="1944">PJZ54</f>
        <v>0</v>
      </c>
      <c r="PKB54" s="115">
        <f t="shared" si="1944"/>
        <v>0</v>
      </c>
      <c r="PKC54" s="115">
        <f t="shared" si="1944"/>
        <v>0</v>
      </c>
      <c r="PKD54" s="115">
        <f t="shared" si="1944"/>
        <v>0</v>
      </c>
      <c r="PKE54" s="115">
        <f t="shared" si="1944"/>
        <v>0</v>
      </c>
      <c r="PKF54" s="115">
        <f t="shared" si="1944"/>
        <v>0</v>
      </c>
      <c r="PKG54" s="115">
        <f t="shared" si="1944"/>
        <v>0</v>
      </c>
      <c r="PKH54" s="115">
        <f t="shared" si="1944"/>
        <v>0</v>
      </c>
      <c r="PKI54" s="115">
        <f t="shared" si="1944"/>
        <v>0</v>
      </c>
      <c r="PKJ54" s="115">
        <f t="shared" si="1944"/>
        <v>0</v>
      </c>
      <c r="PKK54" s="115">
        <f t="shared" si="1944"/>
        <v>0</v>
      </c>
      <c r="PKL54" s="95">
        <f t="shared" ref="PKL54:PKL55" si="1945">SUM(PJZ54:PKK54)</f>
        <v>0</v>
      </c>
      <c r="PKM54" s="106" t="s">
        <v>53</v>
      </c>
      <c r="PKN54" s="105">
        <v>9491.7000000000007</v>
      </c>
      <c r="PKO54" s="90">
        <f t="shared" ref="PKO54:PKO55" si="1946">SUM(PKN54/12)</f>
        <v>790.97500000000002</v>
      </c>
      <c r="PKP54" s="115">
        <v>0</v>
      </c>
      <c r="PKQ54" s="115">
        <f t="shared" ref="PKQ54:PLA55" si="1947">PKP54</f>
        <v>0</v>
      </c>
      <c r="PKR54" s="115">
        <f t="shared" si="1947"/>
        <v>0</v>
      </c>
      <c r="PKS54" s="115">
        <f t="shared" si="1947"/>
        <v>0</v>
      </c>
      <c r="PKT54" s="115">
        <f t="shared" si="1947"/>
        <v>0</v>
      </c>
      <c r="PKU54" s="115">
        <f t="shared" si="1947"/>
        <v>0</v>
      </c>
      <c r="PKV54" s="115">
        <f t="shared" si="1947"/>
        <v>0</v>
      </c>
      <c r="PKW54" s="115">
        <f t="shared" si="1947"/>
        <v>0</v>
      </c>
      <c r="PKX54" s="115">
        <f t="shared" si="1947"/>
        <v>0</v>
      </c>
      <c r="PKY54" s="115">
        <f t="shared" si="1947"/>
        <v>0</v>
      </c>
      <c r="PKZ54" s="115">
        <f t="shared" si="1947"/>
        <v>0</v>
      </c>
      <c r="PLA54" s="115">
        <f t="shared" si="1947"/>
        <v>0</v>
      </c>
      <c r="PLB54" s="95">
        <f t="shared" ref="PLB54:PLB55" si="1948">SUM(PKP54:PLA54)</f>
        <v>0</v>
      </c>
      <c r="PLC54" s="106" t="s">
        <v>53</v>
      </c>
      <c r="PLD54" s="105">
        <v>9491.7000000000007</v>
      </c>
      <c r="PLE54" s="90">
        <f t="shared" ref="PLE54:PLE55" si="1949">SUM(PLD54/12)</f>
        <v>790.97500000000002</v>
      </c>
      <c r="PLF54" s="115">
        <v>0</v>
      </c>
      <c r="PLG54" s="115">
        <f t="shared" ref="PLG54:PLQ55" si="1950">PLF54</f>
        <v>0</v>
      </c>
      <c r="PLH54" s="115">
        <f t="shared" si="1950"/>
        <v>0</v>
      </c>
      <c r="PLI54" s="115">
        <f t="shared" si="1950"/>
        <v>0</v>
      </c>
      <c r="PLJ54" s="115">
        <f t="shared" si="1950"/>
        <v>0</v>
      </c>
      <c r="PLK54" s="115">
        <f t="shared" si="1950"/>
        <v>0</v>
      </c>
      <c r="PLL54" s="115">
        <f t="shared" si="1950"/>
        <v>0</v>
      </c>
      <c r="PLM54" s="115">
        <f t="shared" si="1950"/>
        <v>0</v>
      </c>
      <c r="PLN54" s="115">
        <f t="shared" si="1950"/>
        <v>0</v>
      </c>
      <c r="PLO54" s="115">
        <f t="shared" si="1950"/>
        <v>0</v>
      </c>
      <c r="PLP54" s="115">
        <f t="shared" si="1950"/>
        <v>0</v>
      </c>
      <c r="PLQ54" s="115">
        <f t="shared" si="1950"/>
        <v>0</v>
      </c>
      <c r="PLR54" s="95">
        <f t="shared" ref="PLR54:PLR55" si="1951">SUM(PLF54:PLQ54)</f>
        <v>0</v>
      </c>
      <c r="PLS54" s="106" t="s">
        <v>53</v>
      </c>
      <c r="PLT54" s="105">
        <v>9491.7000000000007</v>
      </c>
      <c r="PLU54" s="90">
        <f t="shared" ref="PLU54:PLU55" si="1952">SUM(PLT54/12)</f>
        <v>790.97500000000002</v>
      </c>
      <c r="PLV54" s="115">
        <v>0</v>
      </c>
      <c r="PLW54" s="115">
        <f t="shared" ref="PLW54:PMG55" si="1953">PLV54</f>
        <v>0</v>
      </c>
      <c r="PLX54" s="115">
        <f t="shared" si="1953"/>
        <v>0</v>
      </c>
      <c r="PLY54" s="115">
        <f t="shared" si="1953"/>
        <v>0</v>
      </c>
      <c r="PLZ54" s="115">
        <f t="shared" si="1953"/>
        <v>0</v>
      </c>
      <c r="PMA54" s="115">
        <f t="shared" si="1953"/>
        <v>0</v>
      </c>
      <c r="PMB54" s="115">
        <f t="shared" si="1953"/>
        <v>0</v>
      </c>
      <c r="PMC54" s="115">
        <f t="shared" si="1953"/>
        <v>0</v>
      </c>
      <c r="PMD54" s="115">
        <f t="shared" si="1953"/>
        <v>0</v>
      </c>
      <c r="PME54" s="115">
        <f t="shared" si="1953"/>
        <v>0</v>
      </c>
      <c r="PMF54" s="115">
        <f t="shared" si="1953"/>
        <v>0</v>
      </c>
      <c r="PMG54" s="115">
        <f t="shared" si="1953"/>
        <v>0</v>
      </c>
      <c r="PMH54" s="95">
        <f t="shared" ref="PMH54:PMH55" si="1954">SUM(PLV54:PMG54)</f>
        <v>0</v>
      </c>
      <c r="PMI54" s="106" t="s">
        <v>53</v>
      </c>
      <c r="PMJ54" s="105">
        <v>9491.7000000000007</v>
      </c>
      <c r="PMK54" s="90">
        <f t="shared" ref="PMK54:PMK55" si="1955">SUM(PMJ54/12)</f>
        <v>790.97500000000002</v>
      </c>
      <c r="PML54" s="115">
        <v>0</v>
      </c>
      <c r="PMM54" s="115">
        <f t="shared" ref="PMM54:PMW55" si="1956">PML54</f>
        <v>0</v>
      </c>
      <c r="PMN54" s="115">
        <f t="shared" si="1956"/>
        <v>0</v>
      </c>
      <c r="PMO54" s="115">
        <f t="shared" si="1956"/>
        <v>0</v>
      </c>
      <c r="PMP54" s="115">
        <f t="shared" si="1956"/>
        <v>0</v>
      </c>
      <c r="PMQ54" s="115">
        <f t="shared" si="1956"/>
        <v>0</v>
      </c>
      <c r="PMR54" s="115">
        <f t="shared" si="1956"/>
        <v>0</v>
      </c>
      <c r="PMS54" s="115">
        <f t="shared" si="1956"/>
        <v>0</v>
      </c>
      <c r="PMT54" s="115">
        <f t="shared" si="1956"/>
        <v>0</v>
      </c>
      <c r="PMU54" s="115">
        <f t="shared" si="1956"/>
        <v>0</v>
      </c>
      <c r="PMV54" s="115">
        <f t="shared" si="1956"/>
        <v>0</v>
      </c>
      <c r="PMW54" s="115">
        <f t="shared" si="1956"/>
        <v>0</v>
      </c>
      <c r="PMX54" s="95">
        <f t="shared" ref="PMX54:PMX55" si="1957">SUM(PML54:PMW54)</f>
        <v>0</v>
      </c>
      <c r="PMY54" s="106" t="s">
        <v>53</v>
      </c>
      <c r="PMZ54" s="105">
        <v>9491.7000000000007</v>
      </c>
      <c r="PNA54" s="90">
        <f t="shared" ref="PNA54:PNA55" si="1958">SUM(PMZ54/12)</f>
        <v>790.97500000000002</v>
      </c>
      <c r="PNB54" s="115">
        <v>0</v>
      </c>
      <c r="PNC54" s="115">
        <f t="shared" ref="PNC54:PNM55" si="1959">PNB54</f>
        <v>0</v>
      </c>
      <c r="PND54" s="115">
        <f t="shared" si="1959"/>
        <v>0</v>
      </c>
      <c r="PNE54" s="115">
        <f t="shared" si="1959"/>
        <v>0</v>
      </c>
      <c r="PNF54" s="115">
        <f t="shared" si="1959"/>
        <v>0</v>
      </c>
      <c r="PNG54" s="115">
        <f t="shared" si="1959"/>
        <v>0</v>
      </c>
      <c r="PNH54" s="115">
        <f t="shared" si="1959"/>
        <v>0</v>
      </c>
      <c r="PNI54" s="115">
        <f t="shared" si="1959"/>
        <v>0</v>
      </c>
      <c r="PNJ54" s="115">
        <f t="shared" si="1959"/>
        <v>0</v>
      </c>
      <c r="PNK54" s="115">
        <f t="shared" si="1959"/>
        <v>0</v>
      </c>
      <c r="PNL54" s="115">
        <f t="shared" si="1959"/>
        <v>0</v>
      </c>
      <c r="PNM54" s="115">
        <f t="shared" si="1959"/>
        <v>0</v>
      </c>
      <c r="PNN54" s="95">
        <f t="shared" ref="PNN54:PNN55" si="1960">SUM(PNB54:PNM54)</f>
        <v>0</v>
      </c>
      <c r="PNO54" s="106" t="s">
        <v>53</v>
      </c>
      <c r="PNP54" s="105">
        <v>9491.7000000000007</v>
      </c>
      <c r="PNQ54" s="90">
        <f t="shared" ref="PNQ54:PNQ55" si="1961">SUM(PNP54/12)</f>
        <v>790.97500000000002</v>
      </c>
      <c r="PNR54" s="115">
        <v>0</v>
      </c>
      <c r="PNS54" s="115">
        <f t="shared" ref="PNS54:POC55" si="1962">PNR54</f>
        <v>0</v>
      </c>
      <c r="PNT54" s="115">
        <f t="shared" si="1962"/>
        <v>0</v>
      </c>
      <c r="PNU54" s="115">
        <f t="shared" si="1962"/>
        <v>0</v>
      </c>
      <c r="PNV54" s="115">
        <f t="shared" si="1962"/>
        <v>0</v>
      </c>
      <c r="PNW54" s="115">
        <f t="shared" si="1962"/>
        <v>0</v>
      </c>
      <c r="PNX54" s="115">
        <f t="shared" si="1962"/>
        <v>0</v>
      </c>
      <c r="PNY54" s="115">
        <f t="shared" si="1962"/>
        <v>0</v>
      </c>
      <c r="PNZ54" s="115">
        <f t="shared" si="1962"/>
        <v>0</v>
      </c>
      <c r="POA54" s="115">
        <f t="shared" si="1962"/>
        <v>0</v>
      </c>
      <c r="POB54" s="115">
        <f t="shared" si="1962"/>
        <v>0</v>
      </c>
      <c r="POC54" s="115">
        <f t="shared" si="1962"/>
        <v>0</v>
      </c>
      <c r="POD54" s="95">
        <f t="shared" ref="POD54:POD55" si="1963">SUM(PNR54:POC54)</f>
        <v>0</v>
      </c>
      <c r="POE54" s="106" t="s">
        <v>53</v>
      </c>
      <c r="POF54" s="105">
        <v>9491.7000000000007</v>
      </c>
      <c r="POG54" s="90">
        <f t="shared" ref="POG54:POG55" si="1964">SUM(POF54/12)</f>
        <v>790.97500000000002</v>
      </c>
      <c r="POH54" s="115">
        <v>0</v>
      </c>
      <c r="POI54" s="115">
        <f t="shared" ref="POI54:POS55" si="1965">POH54</f>
        <v>0</v>
      </c>
      <c r="POJ54" s="115">
        <f t="shared" si="1965"/>
        <v>0</v>
      </c>
      <c r="POK54" s="115">
        <f t="shared" si="1965"/>
        <v>0</v>
      </c>
      <c r="POL54" s="115">
        <f t="shared" si="1965"/>
        <v>0</v>
      </c>
      <c r="POM54" s="115">
        <f t="shared" si="1965"/>
        <v>0</v>
      </c>
      <c r="PON54" s="115">
        <f t="shared" si="1965"/>
        <v>0</v>
      </c>
      <c r="POO54" s="115">
        <f t="shared" si="1965"/>
        <v>0</v>
      </c>
      <c r="POP54" s="115">
        <f t="shared" si="1965"/>
        <v>0</v>
      </c>
      <c r="POQ54" s="115">
        <f t="shared" si="1965"/>
        <v>0</v>
      </c>
      <c r="POR54" s="115">
        <f t="shared" si="1965"/>
        <v>0</v>
      </c>
      <c r="POS54" s="115">
        <f t="shared" si="1965"/>
        <v>0</v>
      </c>
      <c r="POT54" s="95">
        <f t="shared" ref="POT54:POT55" si="1966">SUM(POH54:POS54)</f>
        <v>0</v>
      </c>
      <c r="POU54" s="106" t="s">
        <v>53</v>
      </c>
      <c r="POV54" s="105">
        <v>9491.7000000000007</v>
      </c>
      <c r="POW54" s="90">
        <f t="shared" ref="POW54:POW55" si="1967">SUM(POV54/12)</f>
        <v>790.97500000000002</v>
      </c>
      <c r="POX54" s="115">
        <v>0</v>
      </c>
      <c r="POY54" s="115">
        <f t="shared" ref="POY54:PPI55" si="1968">POX54</f>
        <v>0</v>
      </c>
      <c r="POZ54" s="115">
        <f t="shared" si="1968"/>
        <v>0</v>
      </c>
      <c r="PPA54" s="115">
        <f t="shared" si="1968"/>
        <v>0</v>
      </c>
      <c r="PPB54" s="115">
        <f t="shared" si="1968"/>
        <v>0</v>
      </c>
      <c r="PPC54" s="115">
        <f t="shared" si="1968"/>
        <v>0</v>
      </c>
      <c r="PPD54" s="115">
        <f t="shared" si="1968"/>
        <v>0</v>
      </c>
      <c r="PPE54" s="115">
        <f t="shared" si="1968"/>
        <v>0</v>
      </c>
      <c r="PPF54" s="115">
        <f t="shared" si="1968"/>
        <v>0</v>
      </c>
      <c r="PPG54" s="115">
        <f t="shared" si="1968"/>
        <v>0</v>
      </c>
      <c r="PPH54" s="115">
        <f t="shared" si="1968"/>
        <v>0</v>
      </c>
      <c r="PPI54" s="115">
        <f t="shared" si="1968"/>
        <v>0</v>
      </c>
      <c r="PPJ54" s="95">
        <f t="shared" ref="PPJ54:PPJ55" si="1969">SUM(POX54:PPI54)</f>
        <v>0</v>
      </c>
      <c r="PPK54" s="106" t="s">
        <v>53</v>
      </c>
      <c r="PPL54" s="105">
        <v>9491.7000000000007</v>
      </c>
      <c r="PPM54" s="90">
        <f t="shared" ref="PPM54:PPM55" si="1970">SUM(PPL54/12)</f>
        <v>790.97500000000002</v>
      </c>
      <c r="PPN54" s="115">
        <v>0</v>
      </c>
      <c r="PPO54" s="115">
        <f t="shared" ref="PPO54:PPY55" si="1971">PPN54</f>
        <v>0</v>
      </c>
      <c r="PPP54" s="115">
        <f t="shared" si="1971"/>
        <v>0</v>
      </c>
      <c r="PPQ54" s="115">
        <f t="shared" si="1971"/>
        <v>0</v>
      </c>
      <c r="PPR54" s="115">
        <f t="shared" si="1971"/>
        <v>0</v>
      </c>
      <c r="PPS54" s="115">
        <f t="shared" si="1971"/>
        <v>0</v>
      </c>
      <c r="PPT54" s="115">
        <f t="shared" si="1971"/>
        <v>0</v>
      </c>
      <c r="PPU54" s="115">
        <f t="shared" si="1971"/>
        <v>0</v>
      </c>
      <c r="PPV54" s="115">
        <f t="shared" si="1971"/>
        <v>0</v>
      </c>
      <c r="PPW54" s="115">
        <f t="shared" si="1971"/>
        <v>0</v>
      </c>
      <c r="PPX54" s="115">
        <f t="shared" si="1971"/>
        <v>0</v>
      </c>
      <c r="PPY54" s="115">
        <f t="shared" si="1971"/>
        <v>0</v>
      </c>
      <c r="PPZ54" s="95">
        <f t="shared" ref="PPZ54:PPZ55" si="1972">SUM(PPN54:PPY54)</f>
        <v>0</v>
      </c>
      <c r="PQA54" s="106" t="s">
        <v>53</v>
      </c>
      <c r="PQB54" s="105">
        <v>9491.7000000000007</v>
      </c>
      <c r="PQC54" s="90">
        <f t="shared" ref="PQC54:PQC55" si="1973">SUM(PQB54/12)</f>
        <v>790.97500000000002</v>
      </c>
      <c r="PQD54" s="115">
        <v>0</v>
      </c>
      <c r="PQE54" s="115">
        <f t="shared" ref="PQE54:PQO55" si="1974">PQD54</f>
        <v>0</v>
      </c>
      <c r="PQF54" s="115">
        <f t="shared" si="1974"/>
        <v>0</v>
      </c>
      <c r="PQG54" s="115">
        <f t="shared" si="1974"/>
        <v>0</v>
      </c>
      <c r="PQH54" s="115">
        <f t="shared" si="1974"/>
        <v>0</v>
      </c>
      <c r="PQI54" s="115">
        <f t="shared" si="1974"/>
        <v>0</v>
      </c>
      <c r="PQJ54" s="115">
        <f t="shared" si="1974"/>
        <v>0</v>
      </c>
      <c r="PQK54" s="115">
        <f t="shared" si="1974"/>
        <v>0</v>
      </c>
      <c r="PQL54" s="115">
        <f t="shared" si="1974"/>
        <v>0</v>
      </c>
      <c r="PQM54" s="115">
        <f t="shared" si="1974"/>
        <v>0</v>
      </c>
      <c r="PQN54" s="115">
        <f t="shared" si="1974"/>
        <v>0</v>
      </c>
      <c r="PQO54" s="115">
        <f t="shared" si="1974"/>
        <v>0</v>
      </c>
      <c r="PQP54" s="95">
        <f t="shared" ref="PQP54:PQP55" si="1975">SUM(PQD54:PQO54)</f>
        <v>0</v>
      </c>
      <c r="PQQ54" s="106" t="s">
        <v>53</v>
      </c>
      <c r="PQR54" s="105">
        <v>9491.7000000000007</v>
      </c>
      <c r="PQS54" s="90">
        <f t="shared" ref="PQS54:PQS55" si="1976">SUM(PQR54/12)</f>
        <v>790.97500000000002</v>
      </c>
      <c r="PQT54" s="115">
        <v>0</v>
      </c>
      <c r="PQU54" s="115">
        <f t="shared" ref="PQU54:PRE55" si="1977">PQT54</f>
        <v>0</v>
      </c>
      <c r="PQV54" s="115">
        <f t="shared" si="1977"/>
        <v>0</v>
      </c>
      <c r="PQW54" s="115">
        <f t="shared" si="1977"/>
        <v>0</v>
      </c>
      <c r="PQX54" s="115">
        <f t="shared" si="1977"/>
        <v>0</v>
      </c>
      <c r="PQY54" s="115">
        <f t="shared" si="1977"/>
        <v>0</v>
      </c>
      <c r="PQZ54" s="115">
        <f t="shared" si="1977"/>
        <v>0</v>
      </c>
      <c r="PRA54" s="115">
        <f t="shared" si="1977"/>
        <v>0</v>
      </c>
      <c r="PRB54" s="115">
        <f t="shared" si="1977"/>
        <v>0</v>
      </c>
      <c r="PRC54" s="115">
        <f t="shared" si="1977"/>
        <v>0</v>
      </c>
      <c r="PRD54" s="115">
        <f t="shared" si="1977"/>
        <v>0</v>
      </c>
      <c r="PRE54" s="115">
        <f t="shared" si="1977"/>
        <v>0</v>
      </c>
      <c r="PRF54" s="95">
        <f t="shared" ref="PRF54:PRF55" si="1978">SUM(PQT54:PRE54)</f>
        <v>0</v>
      </c>
      <c r="PRG54" s="106" t="s">
        <v>53</v>
      </c>
      <c r="PRH54" s="105">
        <v>9491.7000000000007</v>
      </c>
      <c r="PRI54" s="90">
        <f t="shared" ref="PRI54:PRI55" si="1979">SUM(PRH54/12)</f>
        <v>790.97500000000002</v>
      </c>
      <c r="PRJ54" s="115">
        <v>0</v>
      </c>
      <c r="PRK54" s="115">
        <f t="shared" ref="PRK54:PRU55" si="1980">PRJ54</f>
        <v>0</v>
      </c>
      <c r="PRL54" s="115">
        <f t="shared" si="1980"/>
        <v>0</v>
      </c>
      <c r="PRM54" s="115">
        <f t="shared" si="1980"/>
        <v>0</v>
      </c>
      <c r="PRN54" s="115">
        <f t="shared" si="1980"/>
        <v>0</v>
      </c>
      <c r="PRO54" s="115">
        <f t="shared" si="1980"/>
        <v>0</v>
      </c>
      <c r="PRP54" s="115">
        <f t="shared" si="1980"/>
        <v>0</v>
      </c>
      <c r="PRQ54" s="115">
        <f t="shared" si="1980"/>
        <v>0</v>
      </c>
      <c r="PRR54" s="115">
        <f t="shared" si="1980"/>
        <v>0</v>
      </c>
      <c r="PRS54" s="115">
        <f t="shared" si="1980"/>
        <v>0</v>
      </c>
      <c r="PRT54" s="115">
        <f t="shared" si="1980"/>
        <v>0</v>
      </c>
      <c r="PRU54" s="115">
        <f t="shared" si="1980"/>
        <v>0</v>
      </c>
      <c r="PRV54" s="95">
        <f t="shared" ref="PRV54:PRV55" si="1981">SUM(PRJ54:PRU54)</f>
        <v>0</v>
      </c>
      <c r="PRW54" s="106" t="s">
        <v>53</v>
      </c>
      <c r="PRX54" s="105">
        <v>9491.7000000000007</v>
      </c>
      <c r="PRY54" s="90">
        <f t="shared" ref="PRY54:PRY55" si="1982">SUM(PRX54/12)</f>
        <v>790.97500000000002</v>
      </c>
      <c r="PRZ54" s="115">
        <v>0</v>
      </c>
      <c r="PSA54" s="115">
        <f t="shared" ref="PSA54:PSK55" si="1983">PRZ54</f>
        <v>0</v>
      </c>
      <c r="PSB54" s="115">
        <f t="shared" si="1983"/>
        <v>0</v>
      </c>
      <c r="PSC54" s="115">
        <f t="shared" si="1983"/>
        <v>0</v>
      </c>
      <c r="PSD54" s="115">
        <f t="shared" si="1983"/>
        <v>0</v>
      </c>
      <c r="PSE54" s="115">
        <f t="shared" si="1983"/>
        <v>0</v>
      </c>
      <c r="PSF54" s="115">
        <f t="shared" si="1983"/>
        <v>0</v>
      </c>
      <c r="PSG54" s="115">
        <f t="shared" si="1983"/>
        <v>0</v>
      </c>
      <c r="PSH54" s="115">
        <f t="shared" si="1983"/>
        <v>0</v>
      </c>
      <c r="PSI54" s="115">
        <f t="shared" si="1983"/>
        <v>0</v>
      </c>
      <c r="PSJ54" s="115">
        <f t="shared" si="1983"/>
        <v>0</v>
      </c>
      <c r="PSK54" s="115">
        <f t="shared" si="1983"/>
        <v>0</v>
      </c>
      <c r="PSL54" s="95">
        <f t="shared" ref="PSL54:PSL55" si="1984">SUM(PRZ54:PSK54)</f>
        <v>0</v>
      </c>
      <c r="PSM54" s="106" t="s">
        <v>53</v>
      </c>
      <c r="PSN54" s="105">
        <v>9491.7000000000007</v>
      </c>
      <c r="PSO54" s="90">
        <f t="shared" ref="PSO54:PSO55" si="1985">SUM(PSN54/12)</f>
        <v>790.97500000000002</v>
      </c>
      <c r="PSP54" s="115">
        <v>0</v>
      </c>
      <c r="PSQ54" s="115">
        <f t="shared" ref="PSQ54:PTA55" si="1986">PSP54</f>
        <v>0</v>
      </c>
      <c r="PSR54" s="115">
        <f t="shared" si="1986"/>
        <v>0</v>
      </c>
      <c r="PSS54" s="115">
        <f t="shared" si="1986"/>
        <v>0</v>
      </c>
      <c r="PST54" s="115">
        <f t="shared" si="1986"/>
        <v>0</v>
      </c>
      <c r="PSU54" s="115">
        <f t="shared" si="1986"/>
        <v>0</v>
      </c>
      <c r="PSV54" s="115">
        <f t="shared" si="1986"/>
        <v>0</v>
      </c>
      <c r="PSW54" s="115">
        <f t="shared" si="1986"/>
        <v>0</v>
      </c>
      <c r="PSX54" s="115">
        <f t="shared" si="1986"/>
        <v>0</v>
      </c>
      <c r="PSY54" s="115">
        <f t="shared" si="1986"/>
        <v>0</v>
      </c>
      <c r="PSZ54" s="115">
        <f t="shared" si="1986"/>
        <v>0</v>
      </c>
      <c r="PTA54" s="115">
        <f t="shared" si="1986"/>
        <v>0</v>
      </c>
      <c r="PTB54" s="95">
        <f t="shared" ref="PTB54:PTB55" si="1987">SUM(PSP54:PTA54)</f>
        <v>0</v>
      </c>
      <c r="PTC54" s="106" t="s">
        <v>53</v>
      </c>
      <c r="PTD54" s="105">
        <v>9491.7000000000007</v>
      </c>
      <c r="PTE54" s="90">
        <f t="shared" ref="PTE54:PTE55" si="1988">SUM(PTD54/12)</f>
        <v>790.97500000000002</v>
      </c>
      <c r="PTF54" s="115">
        <v>0</v>
      </c>
      <c r="PTG54" s="115">
        <f t="shared" ref="PTG54:PTQ55" si="1989">PTF54</f>
        <v>0</v>
      </c>
      <c r="PTH54" s="115">
        <f t="shared" si="1989"/>
        <v>0</v>
      </c>
      <c r="PTI54" s="115">
        <f t="shared" si="1989"/>
        <v>0</v>
      </c>
      <c r="PTJ54" s="115">
        <f t="shared" si="1989"/>
        <v>0</v>
      </c>
      <c r="PTK54" s="115">
        <f t="shared" si="1989"/>
        <v>0</v>
      </c>
      <c r="PTL54" s="115">
        <f t="shared" si="1989"/>
        <v>0</v>
      </c>
      <c r="PTM54" s="115">
        <f t="shared" si="1989"/>
        <v>0</v>
      </c>
      <c r="PTN54" s="115">
        <f t="shared" si="1989"/>
        <v>0</v>
      </c>
      <c r="PTO54" s="115">
        <f t="shared" si="1989"/>
        <v>0</v>
      </c>
      <c r="PTP54" s="115">
        <f t="shared" si="1989"/>
        <v>0</v>
      </c>
      <c r="PTQ54" s="115">
        <f t="shared" si="1989"/>
        <v>0</v>
      </c>
      <c r="PTR54" s="95">
        <f t="shared" ref="PTR54:PTR55" si="1990">SUM(PTF54:PTQ54)</f>
        <v>0</v>
      </c>
      <c r="PTS54" s="106" t="s">
        <v>53</v>
      </c>
      <c r="PTT54" s="105">
        <v>9491.7000000000007</v>
      </c>
      <c r="PTU54" s="90">
        <f t="shared" ref="PTU54:PTU55" si="1991">SUM(PTT54/12)</f>
        <v>790.97500000000002</v>
      </c>
      <c r="PTV54" s="115">
        <v>0</v>
      </c>
      <c r="PTW54" s="115">
        <f t="shared" ref="PTW54:PUG55" si="1992">PTV54</f>
        <v>0</v>
      </c>
      <c r="PTX54" s="115">
        <f t="shared" si="1992"/>
        <v>0</v>
      </c>
      <c r="PTY54" s="115">
        <f t="shared" si="1992"/>
        <v>0</v>
      </c>
      <c r="PTZ54" s="115">
        <f t="shared" si="1992"/>
        <v>0</v>
      </c>
      <c r="PUA54" s="115">
        <f t="shared" si="1992"/>
        <v>0</v>
      </c>
      <c r="PUB54" s="115">
        <f t="shared" si="1992"/>
        <v>0</v>
      </c>
      <c r="PUC54" s="115">
        <f t="shared" si="1992"/>
        <v>0</v>
      </c>
      <c r="PUD54" s="115">
        <f t="shared" si="1992"/>
        <v>0</v>
      </c>
      <c r="PUE54" s="115">
        <f t="shared" si="1992"/>
        <v>0</v>
      </c>
      <c r="PUF54" s="115">
        <f t="shared" si="1992"/>
        <v>0</v>
      </c>
      <c r="PUG54" s="115">
        <f t="shared" si="1992"/>
        <v>0</v>
      </c>
      <c r="PUH54" s="95">
        <f t="shared" ref="PUH54:PUH55" si="1993">SUM(PTV54:PUG54)</f>
        <v>0</v>
      </c>
      <c r="PUI54" s="106" t="s">
        <v>53</v>
      </c>
      <c r="PUJ54" s="105">
        <v>9491.7000000000007</v>
      </c>
      <c r="PUK54" s="90">
        <f t="shared" ref="PUK54:PUK55" si="1994">SUM(PUJ54/12)</f>
        <v>790.97500000000002</v>
      </c>
      <c r="PUL54" s="115">
        <v>0</v>
      </c>
      <c r="PUM54" s="115">
        <f t="shared" ref="PUM54:PUW55" si="1995">PUL54</f>
        <v>0</v>
      </c>
      <c r="PUN54" s="115">
        <f t="shared" si="1995"/>
        <v>0</v>
      </c>
      <c r="PUO54" s="115">
        <f t="shared" si="1995"/>
        <v>0</v>
      </c>
      <c r="PUP54" s="115">
        <f t="shared" si="1995"/>
        <v>0</v>
      </c>
      <c r="PUQ54" s="115">
        <f t="shared" si="1995"/>
        <v>0</v>
      </c>
      <c r="PUR54" s="115">
        <f t="shared" si="1995"/>
        <v>0</v>
      </c>
      <c r="PUS54" s="115">
        <f t="shared" si="1995"/>
        <v>0</v>
      </c>
      <c r="PUT54" s="115">
        <f t="shared" si="1995"/>
        <v>0</v>
      </c>
      <c r="PUU54" s="115">
        <f t="shared" si="1995"/>
        <v>0</v>
      </c>
      <c r="PUV54" s="115">
        <f t="shared" si="1995"/>
        <v>0</v>
      </c>
      <c r="PUW54" s="115">
        <f t="shared" si="1995"/>
        <v>0</v>
      </c>
      <c r="PUX54" s="95">
        <f t="shared" ref="PUX54:PUX55" si="1996">SUM(PUL54:PUW54)</f>
        <v>0</v>
      </c>
      <c r="PUY54" s="106" t="s">
        <v>53</v>
      </c>
      <c r="PUZ54" s="105">
        <v>9491.7000000000007</v>
      </c>
      <c r="PVA54" s="90">
        <f t="shared" ref="PVA54:PVA55" si="1997">SUM(PUZ54/12)</f>
        <v>790.97500000000002</v>
      </c>
      <c r="PVB54" s="115">
        <v>0</v>
      </c>
      <c r="PVC54" s="115">
        <f t="shared" ref="PVC54:PVM55" si="1998">PVB54</f>
        <v>0</v>
      </c>
      <c r="PVD54" s="115">
        <f t="shared" si="1998"/>
        <v>0</v>
      </c>
      <c r="PVE54" s="115">
        <f t="shared" si="1998"/>
        <v>0</v>
      </c>
      <c r="PVF54" s="115">
        <f t="shared" si="1998"/>
        <v>0</v>
      </c>
      <c r="PVG54" s="115">
        <f t="shared" si="1998"/>
        <v>0</v>
      </c>
      <c r="PVH54" s="115">
        <f t="shared" si="1998"/>
        <v>0</v>
      </c>
      <c r="PVI54" s="115">
        <f t="shared" si="1998"/>
        <v>0</v>
      </c>
      <c r="PVJ54" s="115">
        <f t="shared" si="1998"/>
        <v>0</v>
      </c>
      <c r="PVK54" s="115">
        <f t="shared" si="1998"/>
        <v>0</v>
      </c>
      <c r="PVL54" s="115">
        <f t="shared" si="1998"/>
        <v>0</v>
      </c>
      <c r="PVM54" s="115">
        <f t="shared" si="1998"/>
        <v>0</v>
      </c>
      <c r="PVN54" s="95">
        <f t="shared" ref="PVN54:PVN55" si="1999">SUM(PVB54:PVM54)</f>
        <v>0</v>
      </c>
      <c r="PVO54" s="106" t="s">
        <v>53</v>
      </c>
      <c r="PVP54" s="105">
        <v>9491.7000000000007</v>
      </c>
      <c r="PVQ54" s="90">
        <f t="shared" ref="PVQ54:PVQ55" si="2000">SUM(PVP54/12)</f>
        <v>790.97500000000002</v>
      </c>
      <c r="PVR54" s="115">
        <v>0</v>
      </c>
      <c r="PVS54" s="115">
        <f t="shared" ref="PVS54:PWC55" si="2001">PVR54</f>
        <v>0</v>
      </c>
      <c r="PVT54" s="115">
        <f t="shared" si="2001"/>
        <v>0</v>
      </c>
      <c r="PVU54" s="115">
        <f t="shared" si="2001"/>
        <v>0</v>
      </c>
      <c r="PVV54" s="115">
        <f t="shared" si="2001"/>
        <v>0</v>
      </c>
      <c r="PVW54" s="115">
        <f t="shared" si="2001"/>
        <v>0</v>
      </c>
      <c r="PVX54" s="115">
        <f t="shared" si="2001"/>
        <v>0</v>
      </c>
      <c r="PVY54" s="115">
        <f t="shared" si="2001"/>
        <v>0</v>
      </c>
      <c r="PVZ54" s="115">
        <f t="shared" si="2001"/>
        <v>0</v>
      </c>
      <c r="PWA54" s="115">
        <f t="shared" si="2001"/>
        <v>0</v>
      </c>
      <c r="PWB54" s="115">
        <f t="shared" si="2001"/>
        <v>0</v>
      </c>
      <c r="PWC54" s="115">
        <f t="shared" si="2001"/>
        <v>0</v>
      </c>
      <c r="PWD54" s="95">
        <f t="shared" ref="PWD54:PWD55" si="2002">SUM(PVR54:PWC54)</f>
        <v>0</v>
      </c>
      <c r="PWE54" s="106" t="s">
        <v>53</v>
      </c>
      <c r="PWF54" s="105">
        <v>9491.7000000000007</v>
      </c>
      <c r="PWG54" s="90">
        <f t="shared" ref="PWG54:PWG55" si="2003">SUM(PWF54/12)</f>
        <v>790.97500000000002</v>
      </c>
      <c r="PWH54" s="115">
        <v>0</v>
      </c>
      <c r="PWI54" s="115">
        <f t="shared" ref="PWI54:PWS55" si="2004">PWH54</f>
        <v>0</v>
      </c>
      <c r="PWJ54" s="115">
        <f t="shared" si="2004"/>
        <v>0</v>
      </c>
      <c r="PWK54" s="115">
        <f t="shared" si="2004"/>
        <v>0</v>
      </c>
      <c r="PWL54" s="115">
        <f t="shared" si="2004"/>
        <v>0</v>
      </c>
      <c r="PWM54" s="115">
        <f t="shared" si="2004"/>
        <v>0</v>
      </c>
      <c r="PWN54" s="115">
        <f t="shared" si="2004"/>
        <v>0</v>
      </c>
      <c r="PWO54" s="115">
        <f t="shared" si="2004"/>
        <v>0</v>
      </c>
      <c r="PWP54" s="115">
        <f t="shared" si="2004"/>
        <v>0</v>
      </c>
      <c r="PWQ54" s="115">
        <f t="shared" si="2004"/>
        <v>0</v>
      </c>
      <c r="PWR54" s="115">
        <f t="shared" si="2004"/>
        <v>0</v>
      </c>
      <c r="PWS54" s="115">
        <f t="shared" si="2004"/>
        <v>0</v>
      </c>
      <c r="PWT54" s="95">
        <f t="shared" ref="PWT54:PWT55" si="2005">SUM(PWH54:PWS54)</f>
        <v>0</v>
      </c>
      <c r="PWU54" s="106" t="s">
        <v>53</v>
      </c>
      <c r="PWV54" s="105">
        <v>9491.7000000000007</v>
      </c>
      <c r="PWW54" s="90">
        <f t="shared" ref="PWW54:PWW55" si="2006">SUM(PWV54/12)</f>
        <v>790.97500000000002</v>
      </c>
      <c r="PWX54" s="115">
        <v>0</v>
      </c>
      <c r="PWY54" s="115">
        <f t="shared" ref="PWY54:PXI55" si="2007">PWX54</f>
        <v>0</v>
      </c>
      <c r="PWZ54" s="115">
        <f t="shared" si="2007"/>
        <v>0</v>
      </c>
      <c r="PXA54" s="115">
        <f t="shared" si="2007"/>
        <v>0</v>
      </c>
      <c r="PXB54" s="115">
        <f t="shared" si="2007"/>
        <v>0</v>
      </c>
      <c r="PXC54" s="115">
        <f t="shared" si="2007"/>
        <v>0</v>
      </c>
      <c r="PXD54" s="115">
        <f t="shared" si="2007"/>
        <v>0</v>
      </c>
      <c r="PXE54" s="115">
        <f t="shared" si="2007"/>
        <v>0</v>
      </c>
      <c r="PXF54" s="115">
        <f t="shared" si="2007"/>
        <v>0</v>
      </c>
      <c r="PXG54" s="115">
        <f t="shared" si="2007"/>
        <v>0</v>
      </c>
      <c r="PXH54" s="115">
        <f t="shared" si="2007"/>
        <v>0</v>
      </c>
      <c r="PXI54" s="115">
        <f t="shared" si="2007"/>
        <v>0</v>
      </c>
      <c r="PXJ54" s="95">
        <f t="shared" ref="PXJ54:PXJ55" si="2008">SUM(PWX54:PXI54)</f>
        <v>0</v>
      </c>
      <c r="PXK54" s="106" t="s">
        <v>53</v>
      </c>
      <c r="PXL54" s="105">
        <v>9491.7000000000007</v>
      </c>
      <c r="PXM54" s="90">
        <f t="shared" ref="PXM54:PXM55" si="2009">SUM(PXL54/12)</f>
        <v>790.97500000000002</v>
      </c>
      <c r="PXN54" s="115">
        <v>0</v>
      </c>
      <c r="PXO54" s="115">
        <f t="shared" ref="PXO54:PXY55" si="2010">PXN54</f>
        <v>0</v>
      </c>
      <c r="PXP54" s="115">
        <f t="shared" si="2010"/>
        <v>0</v>
      </c>
      <c r="PXQ54" s="115">
        <f t="shared" si="2010"/>
        <v>0</v>
      </c>
      <c r="PXR54" s="115">
        <f t="shared" si="2010"/>
        <v>0</v>
      </c>
      <c r="PXS54" s="115">
        <f t="shared" si="2010"/>
        <v>0</v>
      </c>
      <c r="PXT54" s="115">
        <f t="shared" si="2010"/>
        <v>0</v>
      </c>
      <c r="PXU54" s="115">
        <f t="shared" si="2010"/>
        <v>0</v>
      </c>
      <c r="PXV54" s="115">
        <f t="shared" si="2010"/>
        <v>0</v>
      </c>
      <c r="PXW54" s="115">
        <f t="shared" si="2010"/>
        <v>0</v>
      </c>
      <c r="PXX54" s="115">
        <f t="shared" si="2010"/>
        <v>0</v>
      </c>
      <c r="PXY54" s="115">
        <f t="shared" si="2010"/>
        <v>0</v>
      </c>
      <c r="PXZ54" s="95">
        <f t="shared" ref="PXZ54:PXZ55" si="2011">SUM(PXN54:PXY54)</f>
        <v>0</v>
      </c>
      <c r="PYA54" s="106" t="s">
        <v>53</v>
      </c>
      <c r="PYB54" s="105">
        <v>9491.7000000000007</v>
      </c>
      <c r="PYC54" s="90">
        <f t="shared" ref="PYC54:PYC55" si="2012">SUM(PYB54/12)</f>
        <v>790.97500000000002</v>
      </c>
      <c r="PYD54" s="115">
        <v>0</v>
      </c>
      <c r="PYE54" s="115">
        <f t="shared" ref="PYE54:PYO55" si="2013">PYD54</f>
        <v>0</v>
      </c>
      <c r="PYF54" s="115">
        <f t="shared" si="2013"/>
        <v>0</v>
      </c>
      <c r="PYG54" s="115">
        <f t="shared" si="2013"/>
        <v>0</v>
      </c>
      <c r="PYH54" s="115">
        <f t="shared" si="2013"/>
        <v>0</v>
      </c>
      <c r="PYI54" s="115">
        <f t="shared" si="2013"/>
        <v>0</v>
      </c>
      <c r="PYJ54" s="115">
        <f t="shared" si="2013"/>
        <v>0</v>
      </c>
      <c r="PYK54" s="115">
        <f t="shared" si="2013"/>
        <v>0</v>
      </c>
      <c r="PYL54" s="115">
        <f t="shared" si="2013"/>
        <v>0</v>
      </c>
      <c r="PYM54" s="115">
        <f t="shared" si="2013"/>
        <v>0</v>
      </c>
      <c r="PYN54" s="115">
        <f t="shared" si="2013"/>
        <v>0</v>
      </c>
      <c r="PYO54" s="115">
        <f t="shared" si="2013"/>
        <v>0</v>
      </c>
      <c r="PYP54" s="95">
        <f t="shared" ref="PYP54:PYP55" si="2014">SUM(PYD54:PYO54)</f>
        <v>0</v>
      </c>
      <c r="PYQ54" s="106" t="s">
        <v>53</v>
      </c>
      <c r="PYR54" s="105">
        <v>9491.7000000000007</v>
      </c>
      <c r="PYS54" s="90">
        <f t="shared" ref="PYS54:PYS55" si="2015">SUM(PYR54/12)</f>
        <v>790.97500000000002</v>
      </c>
      <c r="PYT54" s="115">
        <v>0</v>
      </c>
      <c r="PYU54" s="115">
        <f t="shared" ref="PYU54:PZE55" si="2016">PYT54</f>
        <v>0</v>
      </c>
      <c r="PYV54" s="115">
        <f t="shared" si="2016"/>
        <v>0</v>
      </c>
      <c r="PYW54" s="115">
        <f t="shared" si="2016"/>
        <v>0</v>
      </c>
      <c r="PYX54" s="115">
        <f t="shared" si="2016"/>
        <v>0</v>
      </c>
      <c r="PYY54" s="115">
        <f t="shared" si="2016"/>
        <v>0</v>
      </c>
      <c r="PYZ54" s="115">
        <f t="shared" si="2016"/>
        <v>0</v>
      </c>
      <c r="PZA54" s="115">
        <f t="shared" si="2016"/>
        <v>0</v>
      </c>
      <c r="PZB54" s="115">
        <f t="shared" si="2016"/>
        <v>0</v>
      </c>
      <c r="PZC54" s="115">
        <f t="shared" si="2016"/>
        <v>0</v>
      </c>
      <c r="PZD54" s="115">
        <f t="shared" si="2016"/>
        <v>0</v>
      </c>
      <c r="PZE54" s="115">
        <f t="shared" si="2016"/>
        <v>0</v>
      </c>
      <c r="PZF54" s="95">
        <f t="shared" ref="PZF54:PZF55" si="2017">SUM(PYT54:PZE54)</f>
        <v>0</v>
      </c>
      <c r="PZG54" s="106" t="s">
        <v>53</v>
      </c>
      <c r="PZH54" s="105">
        <v>9491.7000000000007</v>
      </c>
      <c r="PZI54" s="90">
        <f t="shared" ref="PZI54:PZI55" si="2018">SUM(PZH54/12)</f>
        <v>790.97500000000002</v>
      </c>
      <c r="PZJ54" s="115">
        <v>0</v>
      </c>
      <c r="PZK54" s="115">
        <f t="shared" ref="PZK54:PZU55" si="2019">PZJ54</f>
        <v>0</v>
      </c>
      <c r="PZL54" s="115">
        <f t="shared" si="2019"/>
        <v>0</v>
      </c>
      <c r="PZM54" s="115">
        <f t="shared" si="2019"/>
        <v>0</v>
      </c>
      <c r="PZN54" s="115">
        <f t="shared" si="2019"/>
        <v>0</v>
      </c>
      <c r="PZO54" s="115">
        <f t="shared" si="2019"/>
        <v>0</v>
      </c>
      <c r="PZP54" s="115">
        <f t="shared" si="2019"/>
        <v>0</v>
      </c>
      <c r="PZQ54" s="115">
        <f t="shared" si="2019"/>
        <v>0</v>
      </c>
      <c r="PZR54" s="115">
        <f t="shared" si="2019"/>
        <v>0</v>
      </c>
      <c r="PZS54" s="115">
        <f t="shared" si="2019"/>
        <v>0</v>
      </c>
      <c r="PZT54" s="115">
        <f t="shared" si="2019"/>
        <v>0</v>
      </c>
      <c r="PZU54" s="115">
        <f t="shared" si="2019"/>
        <v>0</v>
      </c>
      <c r="PZV54" s="95">
        <f t="shared" ref="PZV54:PZV55" si="2020">SUM(PZJ54:PZU54)</f>
        <v>0</v>
      </c>
      <c r="PZW54" s="106" t="s">
        <v>53</v>
      </c>
      <c r="PZX54" s="105">
        <v>9491.7000000000007</v>
      </c>
      <c r="PZY54" s="90">
        <f t="shared" ref="PZY54:PZY55" si="2021">SUM(PZX54/12)</f>
        <v>790.97500000000002</v>
      </c>
      <c r="PZZ54" s="115">
        <v>0</v>
      </c>
      <c r="QAA54" s="115">
        <f t="shared" ref="QAA54:QAK55" si="2022">PZZ54</f>
        <v>0</v>
      </c>
      <c r="QAB54" s="115">
        <f t="shared" si="2022"/>
        <v>0</v>
      </c>
      <c r="QAC54" s="115">
        <f t="shared" si="2022"/>
        <v>0</v>
      </c>
      <c r="QAD54" s="115">
        <f t="shared" si="2022"/>
        <v>0</v>
      </c>
      <c r="QAE54" s="115">
        <f t="shared" si="2022"/>
        <v>0</v>
      </c>
      <c r="QAF54" s="115">
        <f t="shared" si="2022"/>
        <v>0</v>
      </c>
      <c r="QAG54" s="115">
        <f t="shared" si="2022"/>
        <v>0</v>
      </c>
      <c r="QAH54" s="115">
        <f t="shared" si="2022"/>
        <v>0</v>
      </c>
      <c r="QAI54" s="115">
        <f t="shared" si="2022"/>
        <v>0</v>
      </c>
      <c r="QAJ54" s="115">
        <f t="shared" si="2022"/>
        <v>0</v>
      </c>
      <c r="QAK54" s="115">
        <f t="shared" si="2022"/>
        <v>0</v>
      </c>
      <c r="QAL54" s="95">
        <f t="shared" ref="QAL54:QAL55" si="2023">SUM(PZZ54:QAK54)</f>
        <v>0</v>
      </c>
      <c r="QAM54" s="106" t="s">
        <v>53</v>
      </c>
      <c r="QAN54" s="105">
        <v>9491.7000000000007</v>
      </c>
      <c r="QAO54" s="90">
        <f t="shared" ref="QAO54:QAO55" si="2024">SUM(QAN54/12)</f>
        <v>790.97500000000002</v>
      </c>
      <c r="QAP54" s="115">
        <v>0</v>
      </c>
      <c r="QAQ54" s="115">
        <f t="shared" ref="QAQ54:QBA55" si="2025">QAP54</f>
        <v>0</v>
      </c>
      <c r="QAR54" s="115">
        <f t="shared" si="2025"/>
        <v>0</v>
      </c>
      <c r="QAS54" s="115">
        <f t="shared" si="2025"/>
        <v>0</v>
      </c>
      <c r="QAT54" s="115">
        <f t="shared" si="2025"/>
        <v>0</v>
      </c>
      <c r="QAU54" s="115">
        <f t="shared" si="2025"/>
        <v>0</v>
      </c>
      <c r="QAV54" s="115">
        <f t="shared" si="2025"/>
        <v>0</v>
      </c>
      <c r="QAW54" s="115">
        <f t="shared" si="2025"/>
        <v>0</v>
      </c>
      <c r="QAX54" s="115">
        <f t="shared" si="2025"/>
        <v>0</v>
      </c>
      <c r="QAY54" s="115">
        <f t="shared" si="2025"/>
        <v>0</v>
      </c>
      <c r="QAZ54" s="115">
        <f t="shared" si="2025"/>
        <v>0</v>
      </c>
      <c r="QBA54" s="115">
        <f t="shared" si="2025"/>
        <v>0</v>
      </c>
      <c r="QBB54" s="95">
        <f t="shared" ref="QBB54:QBB55" si="2026">SUM(QAP54:QBA54)</f>
        <v>0</v>
      </c>
      <c r="QBC54" s="106" t="s">
        <v>53</v>
      </c>
      <c r="QBD54" s="105">
        <v>9491.7000000000007</v>
      </c>
      <c r="QBE54" s="90">
        <f t="shared" ref="QBE54:QBE55" si="2027">SUM(QBD54/12)</f>
        <v>790.97500000000002</v>
      </c>
      <c r="QBF54" s="115">
        <v>0</v>
      </c>
      <c r="QBG54" s="115">
        <f t="shared" ref="QBG54:QBQ55" si="2028">QBF54</f>
        <v>0</v>
      </c>
      <c r="QBH54" s="115">
        <f t="shared" si="2028"/>
        <v>0</v>
      </c>
      <c r="QBI54" s="115">
        <f t="shared" si="2028"/>
        <v>0</v>
      </c>
      <c r="QBJ54" s="115">
        <f t="shared" si="2028"/>
        <v>0</v>
      </c>
      <c r="QBK54" s="115">
        <f t="shared" si="2028"/>
        <v>0</v>
      </c>
      <c r="QBL54" s="115">
        <f t="shared" si="2028"/>
        <v>0</v>
      </c>
      <c r="QBM54" s="115">
        <f t="shared" si="2028"/>
        <v>0</v>
      </c>
      <c r="QBN54" s="115">
        <f t="shared" si="2028"/>
        <v>0</v>
      </c>
      <c r="QBO54" s="115">
        <f t="shared" si="2028"/>
        <v>0</v>
      </c>
      <c r="QBP54" s="115">
        <f t="shared" si="2028"/>
        <v>0</v>
      </c>
      <c r="QBQ54" s="115">
        <f t="shared" si="2028"/>
        <v>0</v>
      </c>
      <c r="QBR54" s="95">
        <f t="shared" ref="QBR54:QBR55" si="2029">SUM(QBF54:QBQ54)</f>
        <v>0</v>
      </c>
      <c r="QBS54" s="106" t="s">
        <v>53</v>
      </c>
      <c r="QBT54" s="105">
        <v>9491.7000000000007</v>
      </c>
      <c r="QBU54" s="90">
        <f t="shared" ref="QBU54:QBU55" si="2030">SUM(QBT54/12)</f>
        <v>790.97500000000002</v>
      </c>
      <c r="QBV54" s="115">
        <v>0</v>
      </c>
      <c r="QBW54" s="115">
        <f t="shared" ref="QBW54:QCG55" si="2031">QBV54</f>
        <v>0</v>
      </c>
      <c r="QBX54" s="115">
        <f t="shared" si="2031"/>
        <v>0</v>
      </c>
      <c r="QBY54" s="115">
        <f t="shared" si="2031"/>
        <v>0</v>
      </c>
      <c r="QBZ54" s="115">
        <f t="shared" si="2031"/>
        <v>0</v>
      </c>
      <c r="QCA54" s="115">
        <f t="shared" si="2031"/>
        <v>0</v>
      </c>
      <c r="QCB54" s="115">
        <f t="shared" si="2031"/>
        <v>0</v>
      </c>
      <c r="QCC54" s="115">
        <f t="shared" si="2031"/>
        <v>0</v>
      </c>
      <c r="QCD54" s="115">
        <f t="shared" si="2031"/>
        <v>0</v>
      </c>
      <c r="QCE54" s="115">
        <f t="shared" si="2031"/>
        <v>0</v>
      </c>
      <c r="QCF54" s="115">
        <f t="shared" si="2031"/>
        <v>0</v>
      </c>
      <c r="QCG54" s="115">
        <f t="shared" si="2031"/>
        <v>0</v>
      </c>
      <c r="QCH54" s="95">
        <f t="shared" ref="QCH54:QCH55" si="2032">SUM(QBV54:QCG54)</f>
        <v>0</v>
      </c>
      <c r="QCI54" s="106" t="s">
        <v>53</v>
      </c>
      <c r="QCJ54" s="105">
        <v>9491.7000000000007</v>
      </c>
      <c r="QCK54" s="90">
        <f t="shared" ref="QCK54:QCK55" si="2033">SUM(QCJ54/12)</f>
        <v>790.97500000000002</v>
      </c>
      <c r="QCL54" s="115">
        <v>0</v>
      </c>
      <c r="QCM54" s="115">
        <f t="shared" ref="QCM54:QCW55" si="2034">QCL54</f>
        <v>0</v>
      </c>
      <c r="QCN54" s="115">
        <f t="shared" si="2034"/>
        <v>0</v>
      </c>
      <c r="QCO54" s="115">
        <f t="shared" si="2034"/>
        <v>0</v>
      </c>
      <c r="QCP54" s="115">
        <f t="shared" si="2034"/>
        <v>0</v>
      </c>
      <c r="QCQ54" s="115">
        <f t="shared" si="2034"/>
        <v>0</v>
      </c>
      <c r="QCR54" s="115">
        <f t="shared" si="2034"/>
        <v>0</v>
      </c>
      <c r="QCS54" s="115">
        <f t="shared" si="2034"/>
        <v>0</v>
      </c>
      <c r="QCT54" s="115">
        <f t="shared" si="2034"/>
        <v>0</v>
      </c>
      <c r="QCU54" s="115">
        <f t="shared" si="2034"/>
        <v>0</v>
      </c>
      <c r="QCV54" s="115">
        <f t="shared" si="2034"/>
        <v>0</v>
      </c>
      <c r="QCW54" s="115">
        <f t="shared" si="2034"/>
        <v>0</v>
      </c>
      <c r="QCX54" s="95">
        <f t="shared" ref="QCX54:QCX55" si="2035">SUM(QCL54:QCW54)</f>
        <v>0</v>
      </c>
      <c r="QCY54" s="106" t="s">
        <v>53</v>
      </c>
      <c r="QCZ54" s="105">
        <v>9491.7000000000007</v>
      </c>
      <c r="QDA54" s="90">
        <f t="shared" ref="QDA54:QDA55" si="2036">SUM(QCZ54/12)</f>
        <v>790.97500000000002</v>
      </c>
      <c r="QDB54" s="115">
        <v>0</v>
      </c>
      <c r="QDC54" s="115">
        <f t="shared" ref="QDC54:QDM55" si="2037">QDB54</f>
        <v>0</v>
      </c>
      <c r="QDD54" s="115">
        <f t="shared" si="2037"/>
        <v>0</v>
      </c>
      <c r="QDE54" s="115">
        <f t="shared" si="2037"/>
        <v>0</v>
      </c>
      <c r="QDF54" s="115">
        <f t="shared" si="2037"/>
        <v>0</v>
      </c>
      <c r="QDG54" s="115">
        <f t="shared" si="2037"/>
        <v>0</v>
      </c>
      <c r="QDH54" s="115">
        <f t="shared" si="2037"/>
        <v>0</v>
      </c>
      <c r="QDI54" s="115">
        <f t="shared" si="2037"/>
        <v>0</v>
      </c>
      <c r="QDJ54" s="115">
        <f t="shared" si="2037"/>
        <v>0</v>
      </c>
      <c r="QDK54" s="115">
        <f t="shared" si="2037"/>
        <v>0</v>
      </c>
      <c r="QDL54" s="115">
        <f t="shared" si="2037"/>
        <v>0</v>
      </c>
      <c r="QDM54" s="115">
        <f t="shared" si="2037"/>
        <v>0</v>
      </c>
      <c r="QDN54" s="95">
        <f t="shared" ref="QDN54:QDN55" si="2038">SUM(QDB54:QDM54)</f>
        <v>0</v>
      </c>
      <c r="QDO54" s="106" t="s">
        <v>53</v>
      </c>
      <c r="QDP54" s="105">
        <v>9491.7000000000007</v>
      </c>
      <c r="QDQ54" s="90">
        <f t="shared" ref="QDQ54:QDQ55" si="2039">SUM(QDP54/12)</f>
        <v>790.97500000000002</v>
      </c>
      <c r="QDR54" s="115">
        <v>0</v>
      </c>
      <c r="QDS54" s="115">
        <f t="shared" ref="QDS54:QEC55" si="2040">QDR54</f>
        <v>0</v>
      </c>
      <c r="QDT54" s="115">
        <f t="shared" si="2040"/>
        <v>0</v>
      </c>
      <c r="QDU54" s="115">
        <f t="shared" si="2040"/>
        <v>0</v>
      </c>
      <c r="QDV54" s="115">
        <f t="shared" si="2040"/>
        <v>0</v>
      </c>
      <c r="QDW54" s="115">
        <f t="shared" si="2040"/>
        <v>0</v>
      </c>
      <c r="QDX54" s="115">
        <f t="shared" si="2040"/>
        <v>0</v>
      </c>
      <c r="QDY54" s="115">
        <f t="shared" si="2040"/>
        <v>0</v>
      </c>
      <c r="QDZ54" s="115">
        <f t="shared" si="2040"/>
        <v>0</v>
      </c>
      <c r="QEA54" s="115">
        <f t="shared" si="2040"/>
        <v>0</v>
      </c>
      <c r="QEB54" s="115">
        <f t="shared" si="2040"/>
        <v>0</v>
      </c>
      <c r="QEC54" s="115">
        <f t="shared" si="2040"/>
        <v>0</v>
      </c>
      <c r="QED54" s="95">
        <f t="shared" ref="QED54:QED55" si="2041">SUM(QDR54:QEC54)</f>
        <v>0</v>
      </c>
      <c r="QEE54" s="106" t="s">
        <v>53</v>
      </c>
      <c r="QEF54" s="105">
        <v>9491.7000000000007</v>
      </c>
      <c r="QEG54" s="90">
        <f t="shared" ref="QEG54:QEG55" si="2042">SUM(QEF54/12)</f>
        <v>790.97500000000002</v>
      </c>
      <c r="QEH54" s="115">
        <v>0</v>
      </c>
      <c r="QEI54" s="115">
        <f t="shared" ref="QEI54:QES55" si="2043">QEH54</f>
        <v>0</v>
      </c>
      <c r="QEJ54" s="115">
        <f t="shared" si="2043"/>
        <v>0</v>
      </c>
      <c r="QEK54" s="115">
        <f t="shared" si="2043"/>
        <v>0</v>
      </c>
      <c r="QEL54" s="115">
        <f t="shared" si="2043"/>
        <v>0</v>
      </c>
      <c r="QEM54" s="115">
        <f t="shared" si="2043"/>
        <v>0</v>
      </c>
      <c r="QEN54" s="115">
        <f t="shared" si="2043"/>
        <v>0</v>
      </c>
      <c r="QEO54" s="115">
        <f t="shared" si="2043"/>
        <v>0</v>
      </c>
      <c r="QEP54" s="115">
        <f t="shared" si="2043"/>
        <v>0</v>
      </c>
      <c r="QEQ54" s="115">
        <f t="shared" si="2043"/>
        <v>0</v>
      </c>
      <c r="QER54" s="115">
        <f t="shared" si="2043"/>
        <v>0</v>
      </c>
      <c r="QES54" s="115">
        <f t="shared" si="2043"/>
        <v>0</v>
      </c>
      <c r="QET54" s="95">
        <f t="shared" ref="QET54:QET55" si="2044">SUM(QEH54:QES54)</f>
        <v>0</v>
      </c>
      <c r="QEU54" s="106" t="s">
        <v>53</v>
      </c>
      <c r="QEV54" s="105">
        <v>9491.7000000000007</v>
      </c>
      <c r="QEW54" s="90">
        <f t="shared" ref="QEW54:QEW55" si="2045">SUM(QEV54/12)</f>
        <v>790.97500000000002</v>
      </c>
      <c r="QEX54" s="115">
        <v>0</v>
      </c>
      <c r="QEY54" s="115">
        <f t="shared" ref="QEY54:QFI55" si="2046">QEX54</f>
        <v>0</v>
      </c>
      <c r="QEZ54" s="115">
        <f t="shared" si="2046"/>
        <v>0</v>
      </c>
      <c r="QFA54" s="115">
        <f t="shared" si="2046"/>
        <v>0</v>
      </c>
      <c r="QFB54" s="115">
        <f t="shared" si="2046"/>
        <v>0</v>
      </c>
      <c r="QFC54" s="115">
        <f t="shared" si="2046"/>
        <v>0</v>
      </c>
      <c r="QFD54" s="115">
        <f t="shared" si="2046"/>
        <v>0</v>
      </c>
      <c r="QFE54" s="115">
        <f t="shared" si="2046"/>
        <v>0</v>
      </c>
      <c r="QFF54" s="115">
        <f t="shared" si="2046"/>
        <v>0</v>
      </c>
      <c r="QFG54" s="115">
        <f t="shared" si="2046"/>
        <v>0</v>
      </c>
      <c r="QFH54" s="115">
        <f t="shared" si="2046"/>
        <v>0</v>
      </c>
      <c r="QFI54" s="115">
        <f t="shared" si="2046"/>
        <v>0</v>
      </c>
      <c r="QFJ54" s="95">
        <f t="shared" ref="QFJ54:QFJ55" si="2047">SUM(QEX54:QFI54)</f>
        <v>0</v>
      </c>
      <c r="QFK54" s="106" t="s">
        <v>53</v>
      </c>
      <c r="QFL54" s="105">
        <v>9491.7000000000007</v>
      </c>
      <c r="QFM54" s="90">
        <f t="shared" ref="QFM54:QFM55" si="2048">SUM(QFL54/12)</f>
        <v>790.97500000000002</v>
      </c>
      <c r="QFN54" s="115">
        <v>0</v>
      </c>
      <c r="QFO54" s="115">
        <f t="shared" ref="QFO54:QFY55" si="2049">QFN54</f>
        <v>0</v>
      </c>
      <c r="QFP54" s="115">
        <f t="shared" si="2049"/>
        <v>0</v>
      </c>
      <c r="QFQ54" s="115">
        <f t="shared" si="2049"/>
        <v>0</v>
      </c>
      <c r="QFR54" s="115">
        <f t="shared" si="2049"/>
        <v>0</v>
      </c>
      <c r="QFS54" s="115">
        <f t="shared" si="2049"/>
        <v>0</v>
      </c>
      <c r="QFT54" s="115">
        <f t="shared" si="2049"/>
        <v>0</v>
      </c>
      <c r="QFU54" s="115">
        <f t="shared" si="2049"/>
        <v>0</v>
      </c>
      <c r="QFV54" s="115">
        <f t="shared" si="2049"/>
        <v>0</v>
      </c>
      <c r="QFW54" s="115">
        <f t="shared" si="2049"/>
        <v>0</v>
      </c>
      <c r="QFX54" s="115">
        <f t="shared" si="2049"/>
        <v>0</v>
      </c>
      <c r="QFY54" s="115">
        <f t="shared" si="2049"/>
        <v>0</v>
      </c>
      <c r="QFZ54" s="95">
        <f t="shared" ref="QFZ54:QFZ55" si="2050">SUM(QFN54:QFY54)</f>
        <v>0</v>
      </c>
      <c r="QGA54" s="106" t="s">
        <v>53</v>
      </c>
      <c r="QGB54" s="105">
        <v>9491.7000000000007</v>
      </c>
      <c r="QGC54" s="90">
        <f t="shared" ref="QGC54:QGC55" si="2051">SUM(QGB54/12)</f>
        <v>790.97500000000002</v>
      </c>
      <c r="QGD54" s="115">
        <v>0</v>
      </c>
      <c r="QGE54" s="115">
        <f t="shared" ref="QGE54:QGO55" si="2052">QGD54</f>
        <v>0</v>
      </c>
      <c r="QGF54" s="115">
        <f t="shared" si="2052"/>
        <v>0</v>
      </c>
      <c r="QGG54" s="115">
        <f t="shared" si="2052"/>
        <v>0</v>
      </c>
      <c r="QGH54" s="115">
        <f t="shared" si="2052"/>
        <v>0</v>
      </c>
      <c r="QGI54" s="115">
        <f t="shared" si="2052"/>
        <v>0</v>
      </c>
      <c r="QGJ54" s="115">
        <f t="shared" si="2052"/>
        <v>0</v>
      </c>
      <c r="QGK54" s="115">
        <f t="shared" si="2052"/>
        <v>0</v>
      </c>
      <c r="QGL54" s="115">
        <f t="shared" si="2052"/>
        <v>0</v>
      </c>
      <c r="QGM54" s="115">
        <f t="shared" si="2052"/>
        <v>0</v>
      </c>
      <c r="QGN54" s="115">
        <f t="shared" si="2052"/>
        <v>0</v>
      </c>
      <c r="QGO54" s="115">
        <f t="shared" si="2052"/>
        <v>0</v>
      </c>
      <c r="QGP54" s="95">
        <f t="shared" ref="QGP54:QGP55" si="2053">SUM(QGD54:QGO54)</f>
        <v>0</v>
      </c>
      <c r="QGQ54" s="106" t="s">
        <v>53</v>
      </c>
      <c r="QGR54" s="105">
        <v>9491.7000000000007</v>
      </c>
      <c r="QGS54" s="90">
        <f t="shared" ref="QGS54:QGS55" si="2054">SUM(QGR54/12)</f>
        <v>790.97500000000002</v>
      </c>
      <c r="QGT54" s="115">
        <v>0</v>
      </c>
      <c r="QGU54" s="115">
        <f t="shared" ref="QGU54:QHE55" si="2055">QGT54</f>
        <v>0</v>
      </c>
      <c r="QGV54" s="115">
        <f t="shared" si="2055"/>
        <v>0</v>
      </c>
      <c r="QGW54" s="115">
        <f t="shared" si="2055"/>
        <v>0</v>
      </c>
      <c r="QGX54" s="115">
        <f t="shared" si="2055"/>
        <v>0</v>
      </c>
      <c r="QGY54" s="115">
        <f t="shared" si="2055"/>
        <v>0</v>
      </c>
      <c r="QGZ54" s="115">
        <f t="shared" si="2055"/>
        <v>0</v>
      </c>
      <c r="QHA54" s="115">
        <f t="shared" si="2055"/>
        <v>0</v>
      </c>
      <c r="QHB54" s="115">
        <f t="shared" si="2055"/>
        <v>0</v>
      </c>
      <c r="QHC54" s="115">
        <f t="shared" si="2055"/>
        <v>0</v>
      </c>
      <c r="QHD54" s="115">
        <f t="shared" si="2055"/>
        <v>0</v>
      </c>
      <c r="QHE54" s="115">
        <f t="shared" si="2055"/>
        <v>0</v>
      </c>
      <c r="QHF54" s="95">
        <f t="shared" ref="QHF54:QHF55" si="2056">SUM(QGT54:QHE54)</f>
        <v>0</v>
      </c>
      <c r="QHG54" s="106" t="s">
        <v>53</v>
      </c>
      <c r="QHH54" s="105">
        <v>9491.7000000000007</v>
      </c>
      <c r="QHI54" s="90">
        <f t="shared" ref="QHI54:QHI55" si="2057">SUM(QHH54/12)</f>
        <v>790.97500000000002</v>
      </c>
      <c r="QHJ54" s="115">
        <v>0</v>
      </c>
      <c r="QHK54" s="115">
        <f t="shared" ref="QHK54:QHU55" si="2058">QHJ54</f>
        <v>0</v>
      </c>
      <c r="QHL54" s="115">
        <f t="shared" si="2058"/>
        <v>0</v>
      </c>
      <c r="QHM54" s="115">
        <f t="shared" si="2058"/>
        <v>0</v>
      </c>
      <c r="QHN54" s="115">
        <f t="shared" si="2058"/>
        <v>0</v>
      </c>
      <c r="QHO54" s="115">
        <f t="shared" si="2058"/>
        <v>0</v>
      </c>
      <c r="QHP54" s="115">
        <f t="shared" si="2058"/>
        <v>0</v>
      </c>
      <c r="QHQ54" s="115">
        <f t="shared" si="2058"/>
        <v>0</v>
      </c>
      <c r="QHR54" s="115">
        <f t="shared" si="2058"/>
        <v>0</v>
      </c>
      <c r="QHS54" s="115">
        <f t="shared" si="2058"/>
        <v>0</v>
      </c>
      <c r="QHT54" s="115">
        <f t="shared" si="2058"/>
        <v>0</v>
      </c>
      <c r="QHU54" s="115">
        <f t="shared" si="2058"/>
        <v>0</v>
      </c>
      <c r="QHV54" s="95">
        <f t="shared" ref="QHV54:QHV55" si="2059">SUM(QHJ54:QHU54)</f>
        <v>0</v>
      </c>
      <c r="QHW54" s="106" t="s">
        <v>53</v>
      </c>
      <c r="QHX54" s="105">
        <v>9491.7000000000007</v>
      </c>
      <c r="QHY54" s="90">
        <f t="shared" ref="QHY54:QHY55" si="2060">SUM(QHX54/12)</f>
        <v>790.97500000000002</v>
      </c>
      <c r="QHZ54" s="115">
        <v>0</v>
      </c>
      <c r="QIA54" s="115">
        <f t="shared" ref="QIA54:QIK55" si="2061">QHZ54</f>
        <v>0</v>
      </c>
      <c r="QIB54" s="115">
        <f t="shared" si="2061"/>
        <v>0</v>
      </c>
      <c r="QIC54" s="115">
        <f t="shared" si="2061"/>
        <v>0</v>
      </c>
      <c r="QID54" s="115">
        <f t="shared" si="2061"/>
        <v>0</v>
      </c>
      <c r="QIE54" s="115">
        <f t="shared" si="2061"/>
        <v>0</v>
      </c>
      <c r="QIF54" s="115">
        <f t="shared" si="2061"/>
        <v>0</v>
      </c>
      <c r="QIG54" s="115">
        <f t="shared" si="2061"/>
        <v>0</v>
      </c>
      <c r="QIH54" s="115">
        <f t="shared" si="2061"/>
        <v>0</v>
      </c>
      <c r="QII54" s="115">
        <f t="shared" si="2061"/>
        <v>0</v>
      </c>
      <c r="QIJ54" s="115">
        <f t="shared" si="2061"/>
        <v>0</v>
      </c>
      <c r="QIK54" s="115">
        <f t="shared" si="2061"/>
        <v>0</v>
      </c>
      <c r="QIL54" s="95">
        <f t="shared" ref="QIL54:QIL55" si="2062">SUM(QHZ54:QIK54)</f>
        <v>0</v>
      </c>
      <c r="QIM54" s="106" t="s">
        <v>53</v>
      </c>
      <c r="QIN54" s="105">
        <v>9491.7000000000007</v>
      </c>
      <c r="QIO54" s="90">
        <f t="shared" ref="QIO54:QIO55" si="2063">SUM(QIN54/12)</f>
        <v>790.97500000000002</v>
      </c>
      <c r="QIP54" s="115">
        <v>0</v>
      </c>
      <c r="QIQ54" s="115">
        <f t="shared" ref="QIQ54:QJA55" si="2064">QIP54</f>
        <v>0</v>
      </c>
      <c r="QIR54" s="115">
        <f t="shared" si="2064"/>
        <v>0</v>
      </c>
      <c r="QIS54" s="115">
        <f t="shared" si="2064"/>
        <v>0</v>
      </c>
      <c r="QIT54" s="115">
        <f t="shared" si="2064"/>
        <v>0</v>
      </c>
      <c r="QIU54" s="115">
        <f t="shared" si="2064"/>
        <v>0</v>
      </c>
      <c r="QIV54" s="115">
        <f t="shared" si="2064"/>
        <v>0</v>
      </c>
      <c r="QIW54" s="115">
        <f t="shared" si="2064"/>
        <v>0</v>
      </c>
      <c r="QIX54" s="115">
        <f t="shared" si="2064"/>
        <v>0</v>
      </c>
      <c r="QIY54" s="115">
        <f t="shared" si="2064"/>
        <v>0</v>
      </c>
      <c r="QIZ54" s="115">
        <f t="shared" si="2064"/>
        <v>0</v>
      </c>
      <c r="QJA54" s="115">
        <f t="shared" si="2064"/>
        <v>0</v>
      </c>
      <c r="QJB54" s="95">
        <f t="shared" ref="QJB54:QJB55" si="2065">SUM(QIP54:QJA54)</f>
        <v>0</v>
      </c>
      <c r="QJC54" s="106" t="s">
        <v>53</v>
      </c>
      <c r="QJD54" s="105">
        <v>9491.7000000000007</v>
      </c>
      <c r="QJE54" s="90">
        <f t="shared" ref="QJE54:QJE55" si="2066">SUM(QJD54/12)</f>
        <v>790.97500000000002</v>
      </c>
      <c r="QJF54" s="115">
        <v>0</v>
      </c>
      <c r="QJG54" s="115">
        <f t="shared" ref="QJG54:QJQ55" si="2067">QJF54</f>
        <v>0</v>
      </c>
      <c r="QJH54" s="115">
        <f t="shared" si="2067"/>
        <v>0</v>
      </c>
      <c r="QJI54" s="115">
        <f t="shared" si="2067"/>
        <v>0</v>
      </c>
      <c r="QJJ54" s="115">
        <f t="shared" si="2067"/>
        <v>0</v>
      </c>
      <c r="QJK54" s="115">
        <f t="shared" si="2067"/>
        <v>0</v>
      </c>
      <c r="QJL54" s="115">
        <f t="shared" si="2067"/>
        <v>0</v>
      </c>
      <c r="QJM54" s="115">
        <f t="shared" si="2067"/>
        <v>0</v>
      </c>
      <c r="QJN54" s="115">
        <f t="shared" si="2067"/>
        <v>0</v>
      </c>
      <c r="QJO54" s="115">
        <f t="shared" si="2067"/>
        <v>0</v>
      </c>
      <c r="QJP54" s="115">
        <f t="shared" si="2067"/>
        <v>0</v>
      </c>
      <c r="QJQ54" s="115">
        <f t="shared" si="2067"/>
        <v>0</v>
      </c>
      <c r="QJR54" s="95">
        <f t="shared" ref="QJR54:QJR55" si="2068">SUM(QJF54:QJQ54)</f>
        <v>0</v>
      </c>
      <c r="QJS54" s="106" t="s">
        <v>53</v>
      </c>
      <c r="QJT54" s="105">
        <v>9491.7000000000007</v>
      </c>
      <c r="QJU54" s="90">
        <f t="shared" ref="QJU54:QJU55" si="2069">SUM(QJT54/12)</f>
        <v>790.97500000000002</v>
      </c>
      <c r="QJV54" s="115">
        <v>0</v>
      </c>
      <c r="QJW54" s="115">
        <f t="shared" ref="QJW54:QKG55" si="2070">QJV54</f>
        <v>0</v>
      </c>
      <c r="QJX54" s="115">
        <f t="shared" si="2070"/>
        <v>0</v>
      </c>
      <c r="QJY54" s="115">
        <f t="shared" si="2070"/>
        <v>0</v>
      </c>
      <c r="QJZ54" s="115">
        <f t="shared" si="2070"/>
        <v>0</v>
      </c>
      <c r="QKA54" s="115">
        <f t="shared" si="2070"/>
        <v>0</v>
      </c>
      <c r="QKB54" s="115">
        <f t="shared" si="2070"/>
        <v>0</v>
      </c>
      <c r="QKC54" s="115">
        <f t="shared" si="2070"/>
        <v>0</v>
      </c>
      <c r="QKD54" s="115">
        <f t="shared" si="2070"/>
        <v>0</v>
      </c>
      <c r="QKE54" s="115">
        <f t="shared" si="2070"/>
        <v>0</v>
      </c>
      <c r="QKF54" s="115">
        <f t="shared" si="2070"/>
        <v>0</v>
      </c>
      <c r="QKG54" s="115">
        <f t="shared" si="2070"/>
        <v>0</v>
      </c>
      <c r="QKH54" s="95">
        <f t="shared" ref="QKH54:QKH55" si="2071">SUM(QJV54:QKG54)</f>
        <v>0</v>
      </c>
      <c r="QKI54" s="106" t="s">
        <v>53</v>
      </c>
      <c r="QKJ54" s="105">
        <v>9491.7000000000007</v>
      </c>
      <c r="QKK54" s="90">
        <f t="shared" ref="QKK54:QKK55" si="2072">SUM(QKJ54/12)</f>
        <v>790.97500000000002</v>
      </c>
      <c r="QKL54" s="115">
        <v>0</v>
      </c>
      <c r="QKM54" s="115">
        <f t="shared" ref="QKM54:QKW55" si="2073">QKL54</f>
        <v>0</v>
      </c>
      <c r="QKN54" s="115">
        <f t="shared" si="2073"/>
        <v>0</v>
      </c>
      <c r="QKO54" s="115">
        <f t="shared" si="2073"/>
        <v>0</v>
      </c>
      <c r="QKP54" s="115">
        <f t="shared" si="2073"/>
        <v>0</v>
      </c>
      <c r="QKQ54" s="115">
        <f t="shared" si="2073"/>
        <v>0</v>
      </c>
      <c r="QKR54" s="115">
        <f t="shared" si="2073"/>
        <v>0</v>
      </c>
      <c r="QKS54" s="115">
        <f t="shared" si="2073"/>
        <v>0</v>
      </c>
      <c r="QKT54" s="115">
        <f t="shared" si="2073"/>
        <v>0</v>
      </c>
      <c r="QKU54" s="115">
        <f t="shared" si="2073"/>
        <v>0</v>
      </c>
      <c r="QKV54" s="115">
        <f t="shared" si="2073"/>
        <v>0</v>
      </c>
      <c r="QKW54" s="115">
        <f t="shared" si="2073"/>
        <v>0</v>
      </c>
      <c r="QKX54" s="95">
        <f t="shared" ref="QKX54:QKX55" si="2074">SUM(QKL54:QKW54)</f>
        <v>0</v>
      </c>
      <c r="QKY54" s="106" t="s">
        <v>53</v>
      </c>
      <c r="QKZ54" s="105">
        <v>9491.7000000000007</v>
      </c>
      <c r="QLA54" s="90">
        <f t="shared" ref="QLA54:QLA55" si="2075">SUM(QKZ54/12)</f>
        <v>790.97500000000002</v>
      </c>
      <c r="QLB54" s="115">
        <v>0</v>
      </c>
      <c r="QLC54" s="115">
        <f t="shared" ref="QLC54:QLM55" si="2076">QLB54</f>
        <v>0</v>
      </c>
      <c r="QLD54" s="115">
        <f t="shared" si="2076"/>
        <v>0</v>
      </c>
      <c r="QLE54" s="115">
        <f t="shared" si="2076"/>
        <v>0</v>
      </c>
      <c r="QLF54" s="115">
        <f t="shared" si="2076"/>
        <v>0</v>
      </c>
      <c r="QLG54" s="115">
        <f t="shared" si="2076"/>
        <v>0</v>
      </c>
      <c r="QLH54" s="115">
        <f t="shared" si="2076"/>
        <v>0</v>
      </c>
      <c r="QLI54" s="115">
        <f t="shared" si="2076"/>
        <v>0</v>
      </c>
      <c r="QLJ54" s="115">
        <f t="shared" si="2076"/>
        <v>0</v>
      </c>
      <c r="QLK54" s="115">
        <f t="shared" si="2076"/>
        <v>0</v>
      </c>
      <c r="QLL54" s="115">
        <f t="shared" si="2076"/>
        <v>0</v>
      </c>
      <c r="QLM54" s="115">
        <f t="shared" si="2076"/>
        <v>0</v>
      </c>
      <c r="QLN54" s="95">
        <f t="shared" ref="QLN54:QLN55" si="2077">SUM(QLB54:QLM54)</f>
        <v>0</v>
      </c>
      <c r="QLO54" s="106" t="s">
        <v>53</v>
      </c>
      <c r="QLP54" s="105">
        <v>9491.7000000000007</v>
      </c>
      <c r="QLQ54" s="90">
        <f t="shared" ref="QLQ54:QLQ55" si="2078">SUM(QLP54/12)</f>
        <v>790.97500000000002</v>
      </c>
      <c r="QLR54" s="115">
        <v>0</v>
      </c>
      <c r="QLS54" s="115">
        <f t="shared" ref="QLS54:QMC55" si="2079">QLR54</f>
        <v>0</v>
      </c>
      <c r="QLT54" s="115">
        <f t="shared" si="2079"/>
        <v>0</v>
      </c>
      <c r="QLU54" s="115">
        <f t="shared" si="2079"/>
        <v>0</v>
      </c>
      <c r="QLV54" s="115">
        <f t="shared" si="2079"/>
        <v>0</v>
      </c>
      <c r="QLW54" s="115">
        <f t="shared" si="2079"/>
        <v>0</v>
      </c>
      <c r="QLX54" s="115">
        <f t="shared" si="2079"/>
        <v>0</v>
      </c>
      <c r="QLY54" s="115">
        <f t="shared" si="2079"/>
        <v>0</v>
      </c>
      <c r="QLZ54" s="115">
        <f t="shared" si="2079"/>
        <v>0</v>
      </c>
      <c r="QMA54" s="115">
        <f t="shared" si="2079"/>
        <v>0</v>
      </c>
      <c r="QMB54" s="115">
        <f t="shared" si="2079"/>
        <v>0</v>
      </c>
      <c r="QMC54" s="115">
        <f t="shared" si="2079"/>
        <v>0</v>
      </c>
      <c r="QMD54" s="95">
        <f t="shared" ref="QMD54:QMD55" si="2080">SUM(QLR54:QMC54)</f>
        <v>0</v>
      </c>
      <c r="QME54" s="106" t="s">
        <v>53</v>
      </c>
      <c r="QMF54" s="105">
        <v>9491.7000000000007</v>
      </c>
      <c r="QMG54" s="90">
        <f t="shared" ref="QMG54:QMG55" si="2081">SUM(QMF54/12)</f>
        <v>790.97500000000002</v>
      </c>
      <c r="QMH54" s="115">
        <v>0</v>
      </c>
      <c r="QMI54" s="115">
        <f t="shared" ref="QMI54:QMS55" si="2082">QMH54</f>
        <v>0</v>
      </c>
      <c r="QMJ54" s="115">
        <f t="shared" si="2082"/>
        <v>0</v>
      </c>
      <c r="QMK54" s="115">
        <f t="shared" si="2082"/>
        <v>0</v>
      </c>
      <c r="QML54" s="115">
        <f t="shared" si="2082"/>
        <v>0</v>
      </c>
      <c r="QMM54" s="115">
        <f t="shared" si="2082"/>
        <v>0</v>
      </c>
      <c r="QMN54" s="115">
        <f t="shared" si="2082"/>
        <v>0</v>
      </c>
      <c r="QMO54" s="115">
        <f t="shared" si="2082"/>
        <v>0</v>
      </c>
      <c r="QMP54" s="115">
        <f t="shared" si="2082"/>
        <v>0</v>
      </c>
      <c r="QMQ54" s="115">
        <f t="shared" si="2082"/>
        <v>0</v>
      </c>
      <c r="QMR54" s="115">
        <f t="shared" si="2082"/>
        <v>0</v>
      </c>
      <c r="QMS54" s="115">
        <f t="shared" si="2082"/>
        <v>0</v>
      </c>
      <c r="QMT54" s="95">
        <f t="shared" ref="QMT54:QMT55" si="2083">SUM(QMH54:QMS54)</f>
        <v>0</v>
      </c>
      <c r="QMU54" s="106" t="s">
        <v>53</v>
      </c>
      <c r="QMV54" s="105">
        <v>9491.7000000000007</v>
      </c>
      <c r="QMW54" s="90">
        <f t="shared" ref="QMW54:QMW55" si="2084">SUM(QMV54/12)</f>
        <v>790.97500000000002</v>
      </c>
      <c r="QMX54" s="115">
        <v>0</v>
      </c>
      <c r="QMY54" s="115">
        <f t="shared" ref="QMY54:QNI55" si="2085">QMX54</f>
        <v>0</v>
      </c>
      <c r="QMZ54" s="115">
        <f t="shared" si="2085"/>
        <v>0</v>
      </c>
      <c r="QNA54" s="115">
        <f t="shared" si="2085"/>
        <v>0</v>
      </c>
      <c r="QNB54" s="115">
        <f t="shared" si="2085"/>
        <v>0</v>
      </c>
      <c r="QNC54" s="115">
        <f t="shared" si="2085"/>
        <v>0</v>
      </c>
      <c r="QND54" s="115">
        <f t="shared" si="2085"/>
        <v>0</v>
      </c>
      <c r="QNE54" s="115">
        <f t="shared" si="2085"/>
        <v>0</v>
      </c>
      <c r="QNF54" s="115">
        <f t="shared" si="2085"/>
        <v>0</v>
      </c>
      <c r="QNG54" s="115">
        <f t="shared" si="2085"/>
        <v>0</v>
      </c>
      <c r="QNH54" s="115">
        <f t="shared" si="2085"/>
        <v>0</v>
      </c>
      <c r="QNI54" s="115">
        <f t="shared" si="2085"/>
        <v>0</v>
      </c>
      <c r="QNJ54" s="95">
        <f t="shared" ref="QNJ54:QNJ55" si="2086">SUM(QMX54:QNI54)</f>
        <v>0</v>
      </c>
      <c r="QNK54" s="106" t="s">
        <v>53</v>
      </c>
      <c r="QNL54" s="105">
        <v>9491.7000000000007</v>
      </c>
      <c r="QNM54" s="90">
        <f t="shared" ref="QNM54:QNM55" si="2087">SUM(QNL54/12)</f>
        <v>790.97500000000002</v>
      </c>
      <c r="QNN54" s="115">
        <v>0</v>
      </c>
      <c r="QNO54" s="115">
        <f t="shared" ref="QNO54:QNY55" si="2088">QNN54</f>
        <v>0</v>
      </c>
      <c r="QNP54" s="115">
        <f t="shared" si="2088"/>
        <v>0</v>
      </c>
      <c r="QNQ54" s="115">
        <f t="shared" si="2088"/>
        <v>0</v>
      </c>
      <c r="QNR54" s="115">
        <f t="shared" si="2088"/>
        <v>0</v>
      </c>
      <c r="QNS54" s="115">
        <f t="shared" si="2088"/>
        <v>0</v>
      </c>
      <c r="QNT54" s="115">
        <f t="shared" si="2088"/>
        <v>0</v>
      </c>
      <c r="QNU54" s="115">
        <f t="shared" si="2088"/>
        <v>0</v>
      </c>
      <c r="QNV54" s="115">
        <f t="shared" si="2088"/>
        <v>0</v>
      </c>
      <c r="QNW54" s="115">
        <f t="shared" si="2088"/>
        <v>0</v>
      </c>
      <c r="QNX54" s="115">
        <f t="shared" si="2088"/>
        <v>0</v>
      </c>
      <c r="QNY54" s="115">
        <f t="shared" si="2088"/>
        <v>0</v>
      </c>
      <c r="QNZ54" s="95">
        <f t="shared" ref="QNZ54:QNZ55" si="2089">SUM(QNN54:QNY54)</f>
        <v>0</v>
      </c>
      <c r="QOA54" s="106" t="s">
        <v>53</v>
      </c>
      <c r="QOB54" s="105">
        <v>9491.7000000000007</v>
      </c>
      <c r="QOC54" s="90">
        <f t="shared" ref="QOC54:QOC55" si="2090">SUM(QOB54/12)</f>
        <v>790.97500000000002</v>
      </c>
      <c r="QOD54" s="115">
        <v>0</v>
      </c>
      <c r="QOE54" s="115">
        <f t="shared" ref="QOE54:QOO55" si="2091">QOD54</f>
        <v>0</v>
      </c>
      <c r="QOF54" s="115">
        <f t="shared" si="2091"/>
        <v>0</v>
      </c>
      <c r="QOG54" s="115">
        <f t="shared" si="2091"/>
        <v>0</v>
      </c>
      <c r="QOH54" s="115">
        <f t="shared" si="2091"/>
        <v>0</v>
      </c>
      <c r="QOI54" s="115">
        <f t="shared" si="2091"/>
        <v>0</v>
      </c>
      <c r="QOJ54" s="115">
        <f t="shared" si="2091"/>
        <v>0</v>
      </c>
      <c r="QOK54" s="115">
        <f t="shared" si="2091"/>
        <v>0</v>
      </c>
      <c r="QOL54" s="115">
        <f t="shared" si="2091"/>
        <v>0</v>
      </c>
      <c r="QOM54" s="115">
        <f t="shared" si="2091"/>
        <v>0</v>
      </c>
      <c r="QON54" s="115">
        <f t="shared" si="2091"/>
        <v>0</v>
      </c>
      <c r="QOO54" s="115">
        <f t="shared" si="2091"/>
        <v>0</v>
      </c>
      <c r="QOP54" s="95">
        <f t="shared" ref="QOP54:QOP55" si="2092">SUM(QOD54:QOO54)</f>
        <v>0</v>
      </c>
      <c r="QOQ54" s="106" t="s">
        <v>53</v>
      </c>
      <c r="QOR54" s="105">
        <v>9491.7000000000007</v>
      </c>
      <c r="QOS54" s="90">
        <f t="shared" ref="QOS54:QOS55" si="2093">SUM(QOR54/12)</f>
        <v>790.97500000000002</v>
      </c>
      <c r="QOT54" s="115">
        <v>0</v>
      </c>
      <c r="QOU54" s="115">
        <f t="shared" ref="QOU54:QPE55" si="2094">QOT54</f>
        <v>0</v>
      </c>
      <c r="QOV54" s="115">
        <f t="shared" si="2094"/>
        <v>0</v>
      </c>
      <c r="QOW54" s="115">
        <f t="shared" si="2094"/>
        <v>0</v>
      </c>
      <c r="QOX54" s="115">
        <f t="shared" si="2094"/>
        <v>0</v>
      </c>
      <c r="QOY54" s="115">
        <f t="shared" si="2094"/>
        <v>0</v>
      </c>
      <c r="QOZ54" s="115">
        <f t="shared" si="2094"/>
        <v>0</v>
      </c>
      <c r="QPA54" s="115">
        <f t="shared" si="2094"/>
        <v>0</v>
      </c>
      <c r="QPB54" s="115">
        <f t="shared" si="2094"/>
        <v>0</v>
      </c>
      <c r="QPC54" s="115">
        <f t="shared" si="2094"/>
        <v>0</v>
      </c>
      <c r="QPD54" s="115">
        <f t="shared" si="2094"/>
        <v>0</v>
      </c>
      <c r="QPE54" s="115">
        <f t="shared" si="2094"/>
        <v>0</v>
      </c>
      <c r="QPF54" s="95">
        <f t="shared" ref="QPF54:QPF55" si="2095">SUM(QOT54:QPE54)</f>
        <v>0</v>
      </c>
      <c r="QPG54" s="106" t="s">
        <v>53</v>
      </c>
      <c r="QPH54" s="105">
        <v>9491.7000000000007</v>
      </c>
      <c r="QPI54" s="90">
        <f t="shared" ref="QPI54:QPI55" si="2096">SUM(QPH54/12)</f>
        <v>790.97500000000002</v>
      </c>
      <c r="QPJ54" s="115">
        <v>0</v>
      </c>
      <c r="QPK54" s="115">
        <f t="shared" ref="QPK54:QPU55" si="2097">QPJ54</f>
        <v>0</v>
      </c>
      <c r="QPL54" s="115">
        <f t="shared" si="2097"/>
        <v>0</v>
      </c>
      <c r="QPM54" s="115">
        <f t="shared" si="2097"/>
        <v>0</v>
      </c>
      <c r="QPN54" s="115">
        <f t="shared" si="2097"/>
        <v>0</v>
      </c>
      <c r="QPO54" s="115">
        <f t="shared" si="2097"/>
        <v>0</v>
      </c>
      <c r="QPP54" s="115">
        <f t="shared" si="2097"/>
        <v>0</v>
      </c>
      <c r="QPQ54" s="115">
        <f t="shared" si="2097"/>
        <v>0</v>
      </c>
      <c r="QPR54" s="115">
        <f t="shared" si="2097"/>
        <v>0</v>
      </c>
      <c r="QPS54" s="115">
        <f t="shared" si="2097"/>
        <v>0</v>
      </c>
      <c r="QPT54" s="115">
        <f t="shared" si="2097"/>
        <v>0</v>
      </c>
      <c r="QPU54" s="115">
        <f t="shared" si="2097"/>
        <v>0</v>
      </c>
      <c r="QPV54" s="95">
        <f t="shared" ref="QPV54:QPV55" si="2098">SUM(QPJ54:QPU54)</f>
        <v>0</v>
      </c>
      <c r="QPW54" s="106" t="s">
        <v>53</v>
      </c>
      <c r="QPX54" s="105">
        <v>9491.7000000000007</v>
      </c>
      <c r="QPY54" s="90">
        <f t="shared" ref="QPY54:QPY55" si="2099">SUM(QPX54/12)</f>
        <v>790.97500000000002</v>
      </c>
      <c r="QPZ54" s="115">
        <v>0</v>
      </c>
      <c r="QQA54" s="115">
        <f t="shared" ref="QQA54:QQK55" si="2100">QPZ54</f>
        <v>0</v>
      </c>
      <c r="QQB54" s="115">
        <f t="shared" si="2100"/>
        <v>0</v>
      </c>
      <c r="QQC54" s="115">
        <f t="shared" si="2100"/>
        <v>0</v>
      </c>
      <c r="QQD54" s="115">
        <f t="shared" si="2100"/>
        <v>0</v>
      </c>
      <c r="QQE54" s="115">
        <f t="shared" si="2100"/>
        <v>0</v>
      </c>
      <c r="QQF54" s="115">
        <f t="shared" si="2100"/>
        <v>0</v>
      </c>
      <c r="QQG54" s="115">
        <f t="shared" si="2100"/>
        <v>0</v>
      </c>
      <c r="QQH54" s="115">
        <f t="shared" si="2100"/>
        <v>0</v>
      </c>
      <c r="QQI54" s="115">
        <f t="shared" si="2100"/>
        <v>0</v>
      </c>
      <c r="QQJ54" s="115">
        <f t="shared" si="2100"/>
        <v>0</v>
      </c>
      <c r="QQK54" s="115">
        <f t="shared" si="2100"/>
        <v>0</v>
      </c>
      <c r="QQL54" s="95">
        <f t="shared" ref="QQL54:QQL55" si="2101">SUM(QPZ54:QQK54)</f>
        <v>0</v>
      </c>
      <c r="QQM54" s="106" t="s">
        <v>53</v>
      </c>
      <c r="QQN54" s="105">
        <v>9491.7000000000007</v>
      </c>
      <c r="QQO54" s="90">
        <f t="shared" ref="QQO54:QQO55" si="2102">SUM(QQN54/12)</f>
        <v>790.97500000000002</v>
      </c>
      <c r="QQP54" s="115">
        <v>0</v>
      </c>
      <c r="QQQ54" s="115">
        <f t="shared" ref="QQQ54:QRA55" si="2103">QQP54</f>
        <v>0</v>
      </c>
      <c r="QQR54" s="115">
        <f t="shared" si="2103"/>
        <v>0</v>
      </c>
      <c r="QQS54" s="115">
        <f t="shared" si="2103"/>
        <v>0</v>
      </c>
      <c r="QQT54" s="115">
        <f t="shared" si="2103"/>
        <v>0</v>
      </c>
      <c r="QQU54" s="115">
        <f t="shared" si="2103"/>
        <v>0</v>
      </c>
      <c r="QQV54" s="115">
        <f t="shared" si="2103"/>
        <v>0</v>
      </c>
      <c r="QQW54" s="115">
        <f t="shared" si="2103"/>
        <v>0</v>
      </c>
      <c r="QQX54" s="115">
        <f t="shared" si="2103"/>
        <v>0</v>
      </c>
      <c r="QQY54" s="115">
        <f t="shared" si="2103"/>
        <v>0</v>
      </c>
      <c r="QQZ54" s="115">
        <f t="shared" si="2103"/>
        <v>0</v>
      </c>
      <c r="QRA54" s="115">
        <f t="shared" si="2103"/>
        <v>0</v>
      </c>
      <c r="QRB54" s="95">
        <f t="shared" ref="QRB54:QRB55" si="2104">SUM(QQP54:QRA54)</f>
        <v>0</v>
      </c>
      <c r="QRC54" s="106" t="s">
        <v>53</v>
      </c>
      <c r="QRD54" s="105">
        <v>9491.7000000000007</v>
      </c>
      <c r="QRE54" s="90">
        <f t="shared" ref="QRE54:QRE55" si="2105">SUM(QRD54/12)</f>
        <v>790.97500000000002</v>
      </c>
      <c r="QRF54" s="115">
        <v>0</v>
      </c>
      <c r="QRG54" s="115">
        <f t="shared" ref="QRG54:QRQ55" si="2106">QRF54</f>
        <v>0</v>
      </c>
      <c r="QRH54" s="115">
        <f t="shared" si="2106"/>
        <v>0</v>
      </c>
      <c r="QRI54" s="115">
        <f t="shared" si="2106"/>
        <v>0</v>
      </c>
      <c r="QRJ54" s="115">
        <f t="shared" si="2106"/>
        <v>0</v>
      </c>
      <c r="QRK54" s="115">
        <f t="shared" si="2106"/>
        <v>0</v>
      </c>
      <c r="QRL54" s="115">
        <f t="shared" si="2106"/>
        <v>0</v>
      </c>
      <c r="QRM54" s="115">
        <f t="shared" si="2106"/>
        <v>0</v>
      </c>
      <c r="QRN54" s="115">
        <f t="shared" si="2106"/>
        <v>0</v>
      </c>
      <c r="QRO54" s="115">
        <f t="shared" si="2106"/>
        <v>0</v>
      </c>
      <c r="QRP54" s="115">
        <f t="shared" si="2106"/>
        <v>0</v>
      </c>
      <c r="QRQ54" s="115">
        <f t="shared" si="2106"/>
        <v>0</v>
      </c>
      <c r="QRR54" s="95">
        <f t="shared" ref="QRR54:QRR55" si="2107">SUM(QRF54:QRQ54)</f>
        <v>0</v>
      </c>
      <c r="QRS54" s="106" t="s">
        <v>53</v>
      </c>
      <c r="QRT54" s="105">
        <v>9491.7000000000007</v>
      </c>
      <c r="QRU54" s="90">
        <f t="shared" ref="QRU54:QRU55" si="2108">SUM(QRT54/12)</f>
        <v>790.97500000000002</v>
      </c>
      <c r="QRV54" s="115">
        <v>0</v>
      </c>
      <c r="QRW54" s="115">
        <f t="shared" ref="QRW54:QSG55" si="2109">QRV54</f>
        <v>0</v>
      </c>
      <c r="QRX54" s="115">
        <f t="shared" si="2109"/>
        <v>0</v>
      </c>
      <c r="QRY54" s="115">
        <f t="shared" si="2109"/>
        <v>0</v>
      </c>
      <c r="QRZ54" s="115">
        <f t="shared" si="2109"/>
        <v>0</v>
      </c>
      <c r="QSA54" s="115">
        <f t="shared" si="2109"/>
        <v>0</v>
      </c>
      <c r="QSB54" s="115">
        <f t="shared" si="2109"/>
        <v>0</v>
      </c>
      <c r="QSC54" s="115">
        <f t="shared" si="2109"/>
        <v>0</v>
      </c>
      <c r="QSD54" s="115">
        <f t="shared" si="2109"/>
        <v>0</v>
      </c>
      <c r="QSE54" s="115">
        <f t="shared" si="2109"/>
        <v>0</v>
      </c>
      <c r="QSF54" s="115">
        <f t="shared" si="2109"/>
        <v>0</v>
      </c>
      <c r="QSG54" s="115">
        <f t="shared" si="2109"/>
        <v>0</v>
      </c>
      <c r="QSH54" s="95">
        <f t="shared" ref="QSH54:QSH55" si="2110">SUM(QRV54:QSG54)</f>
        <v>0</v>
      </c>
      <c r="QSI54" s="106" t="s">
        <v>53</v>
      </c>
      <c r="QSJ54" s="105">
        <v>9491.7000000000007</v>
      </c>
      <c r="QSK54" s="90">
        <f t="shared" ref="QSK54:QSK55" si="2111">SUM(QSJ54/12)</f>
        <v>790.97500000000002</v>
      </c>
      <c r="QSL54" s="115">
        <v>0</v>
      </c>
      <c r="QSM54" s="115">
        <f t="shared" ref="QSM54:QSW55" si="2112">QSL54</f>
        <v>0</v>
      </c>
      <c r="QSN54" s="115">
        <f t="shared" si="2112"/>
        <v>0</v>
      </c>
      <c r="QSO54" s="115">
        <f t="shared" si="2112"/>
        <v>0</v>
      </c>
      <c r="QSP54" s="115">
        <f t="shared" si="2112"/>
        <v>0</v>
      </c>
      <c r="QSQ54" s="115">
        <f t="shared" si="2112"/>
        <v>0</v>
      </c>
      <c r="QSR54" s="115">
        <f t="shared" si="2112"/>
        <v>0</v>
      </c>
      <c r="QSS54" s="115">
        <f t="shared" si="2112"/>
        <v>0</v>
      </c>
      <c r="QST54" s="115">
        <f t="shared" si="2112"/>
        <v>0</v>
      </c>
      <c r="QSU54" s="115">
        <f t="shared" si="2112"/>
        <v>0</v>
      </c>
      <c r="QSV54" s="115">
        <f t="shared" si="2112"/>
        <v>0</v>
      </c>
      <c r="QSW54" s="115">
        <f t="shared" si="2112"/>
        <v>0</v>
      </c>
      <c r="QSX54" s="95">
        <f t="shared" ref="QSX54:QSX55" si="2113">SUM(QSL54:QSW54)</f>
        <v>0</v>
      </c>
      <c r="QSY54" s="106" t="s">
        <v>53</v>
      </c>
      <c r="QSZ54" s="105">
        <v>9491.7000000000007</v>
      </c>
      <c r="QTA54" s="90">
        <f t="shared" ref="QTA54:QTA55" si="2114">SUM(QSZ54/12)</f>
        <v>790.97500000000002</v>
      </c>
      <c r="QTB54" s="115">
        <v>0</v>
      </c>
      <c r="QTC54" s="115">
        <f t="shared" ref="QTC54:QTM55" si="2115">QTB54</f>
        <v>0</v>
      </c>
      <c r="QTD54" s="115">
        <f t="shared" si="2115"/>
        <v>0</v>
      </c>
      <c r="QTE54" s="115">
        <f t="shared" si="2115"/>
        <v>0</v>
      </c>
      <c r="QTF54" s="115">
        <f t="shared" si="2115"/>
        <v>0</v>
      </c>
      <c r="QTG54" s="115">
        <f t="shared" si="2115"/>
        <v>0</v>
      </c>
      <c r="QTH54" s="115">
        <f t="shared" si="2115"/>
        <v>0</v>
      </c>
      <c r="QTI54" s="115">
        <f t="shared" si="2115"/>
        <v>0</v>
      </c>
      <c r="QTJ54" s="115">
        <f t="shared" si="2115"/>
        <v>0</v>
      </c>
      <c r="QTK54" s="115">
        <f t="shared" si="2115"/>
        <v>0</v>
      </c>
      <c r="QTL54" s="115">
        <f t="shared" si="2115"/>
        <v>0</v>
      </c>
      <c r="QTM54" s="115">
        <f t="shared" si="2115"/>
        <v>0</v>
      </c>
      <c r="QTN54" s="95">
        <f t="shared" ref="QTN54:QTN55" si="2116">SUM(QTB54:QTM54)</f>
        <v>0</v>
      </c>
      <c r="QTO54" s="106" t="s">
        <v>53</v>
      </c>
      <c r="QTP54" s="105">
        <v>9491.7000000000007</v>
      </c>
      <c r="QTQ54" s="90">
        <f t="shared" ref="QTQ54:QTQ55" si="2117">SUM(QTP54/12)</f>
        <v>790.97500000000002</v>
      </c>
      <c r="QTR54" s="115">
        <v>0</v>
      </c>
      <c r="QTS54" s="115">
        <f t="shared" ref="QTS54:QUC55" si="2118">QTR54</f>
        <v>0</v>
      </c>
      <c r="QTT54" s="115">
        <f t="shared" si="2118"/>
        <v>0</v>
      </c>
      <c r="QTU54" s="115">
        <f t="shared" si="2118"/>
        <v>0</v>
      </c>
      <c r="QTV54" s="115">
        <f t="shared" si="2118"/>
        <v>0</v>
      </c>
      <c r="QTW54" s="115">
        <f t="shared" si="2118"/>
        <v>0</v>
      </c>
      <c r="QTX54" s="115">
        <f t="shared" si="2118"/>
        <v>0</v>
      </c>
      <c r="QTY54" s="115">
        <f t="shared" si="2118"/>
        <v>0</v>
      </c>
      <c r="QTZ54" s="115">
        <f t="shared" si="2118"/>
        <v>0</v>
      </c>
      <c r="QUA54" s="115">
        <f t="shared" si="2118"/>
        <v>0</v>
      </c>
      <c r="QUB54" s="115">
        <f t="shared" si="2118"/>
        <v>0</v>
      </c>
      <c r="QUC54" s="115">
        <f t="shared" si="2118"/>
        <v>0</v>
      </c>
      <c r="QUD54" s="95">
        <f t="shared" ref="QUD54:QUD55" si="2119">SUM(QTR54:QUC54)</f>
        <v>0</v>
      </c>
      <c r="QUE54" s="106" t="s">
        <v>53</v>
      </c>
      <c r="QUF54" s="105">
        <v>9491.7000000000007</v>
      </c>
      <c r="QUG54" s="90">
        <f t="shared" ref="QUG54:QUG55" si="2120">SUM(QUF54/12)</f>
        <v>790.97500000000002</v>
      </c>
      <c r="QUH54" s="115">
        <v>0</v>
      </c>
      <c r="QUI54" s="115">
        <f t="shared" ref="QUI54:QUS55" si="2121">QUH54</f>
        <v>0</v>
      </c>
      <c r="QUJ54" s="115">
        <f t="shared" si="2121"/>
        <v>0</v>
      </c>
      <c r="QUK54" s="115">
        <f t="shared" si="2121"/>
        <v>0</v>
      </c>
      <c r="QUL54" s="115">
        <f t="shared" si="2121"/>
        <v>0</v>
      </c>
      <c r="QUM54" s="115">
        <f t="shared" si="2121"/>
        <v>0</v>
      </c>
      <c r="QUN54" s="115">
        <f t="shared" si="2121"/>
        <v>0</v>
      </c>
      <c r="QUO54" s="115">
        <f t="shared" si="2121"/>
        <v>0</v>
      </c>
      <c r="QUP54" s="115">
        <f t="shared" si="2121"/>
        <v>0</v>
      </c>
      <c r="QUQ54" s="115">
        <f t="shared" si="2121"/>
        <v>0</v>
      </c>
      <c r="QUR54" s="115">
        <f t="shared" si="2121"/>
        <v>0</v>
      </c>
      <c r="QUS54" s="115">
        <f t="shared" si="2121"/>
        <v>0</v>
      </c>
      <c r="QUT54" s="95">
        <f t="shared" ref="QUT54:QUT55" si="2122">SUM(QUH54:QUS54)</f>
        <v>0</v>
      </c>
      <c r="QUU54" s="106" t="s">
        <v>53</v>
      </c>
      <c r="QUV54" s="105">
        <v>9491.7000000000007</v>
      </c>
      <c r="QUW54" s="90">
        <f t="shared" ref="QUW54:QUW55" si="2123">SUM(QUV54/12)</f>
        <v>790.97500000000002</v>
      </c>
      <c r="QUX54" s="115">
        <v>0</v>
      </c>
      <c r="QUY54" s="115">
        <f t="shared" ref="QUY54:QVI55" si="2124">QUX54</f>
        <v>0</v>
      </c>
      <c r="QUZ54" s="115">
        <f t="shared" si="2124"/>
        <v>0</v>
      </c>
      <c r="QVA54" s="115">
        <f t="shared" si="2124"/>
        <v>0</v>
      </c>
      <c r="QVB54" s="115">
        <f t="shared" si="2124"/>
        <v>0</v>
      </c>
      <c r="QVC54" s="115">
        <f t="shared" si="2124"/>
        <v>0</v>
      </c>
      <c r="QVD54" s="115">
        <f t="shared" si="2124"/>
        <v>0</v>
      </c>
      <c r="QVE54" s="115">
        <f t="shared" si="2124"/>
        <v>0</v>
      </c>
      <c r="QVF54" s="115">
        <f t="shared" si="2124"/>
        <v>0</v>
      </c>
      <c r="QVG54" s="115">
        <f t="shared" si="2124"/>
        <v>0</v>
      </c>
      <c r="QVH54" s="115">
        <f t="shared" si="2124"/>
        <v>0</v>
      </c>
      <c r="QVI54" s="115">
        <f t="shared" si="2124"/>
        <v>0</v>
      </c>
      <c r="QVJ54" s="95">
        <f t="shared" ref="QVJ54:QVJ55" si="2125">SUM(QUX54:QVI54)</f>
        <v>0</v>
      </c>
      <c r="QVK54" s="106" t="s">
        <v>53</v>
      </c>
      <c r="QVL54" s="105">
        <v>9491.7000000000007</v>
      </c>
      <c r="QVM54" s="90">
        <f t="shared" ref="QVM54:QVM55" si="2126">SUM(QVL54/12)</f>
        <v>790.97500000000002</v>
      </c>
      <c r="QVN54" s="115">
        <v>0</v>
      </c>
      <c r="QVO54" s="115">
        <f t="shared" ref="QVO54:QVY55" si="2127">QVN54</f>
        <v>0</v>
      </c>
      <c r="QVP54" s="115">
        <f t="shared" si="2127"/>
        <v>0</v>
      </c>
      <c r="QVQ54" s="115">
        <f t="shared" si="2127"/>
        <v>0</v>
      </c>
      <c r="QVR54" s="115">
        <f t="shared" si="2127"/>
        <v>0</v>
      </c>
      <c r="QVS54" s="115">
        <f t="shared" si="2127"/>
        <v>0</v>
      </c>
      <c r="QVT54" s="115">
        <f t="shared" si="2127"/>
        <v>0</v>
      </c>
      <c r="QVU54" s="115">
        <f t="shared" si="2127"/>
        <v>0</v>
      </c>
      <c r="QVV54" s="115">
        <f t="shared" si="2127"/>
        <v>0</v>
      </c>
      <c r="QVW54" s="115">
        <f t="shared" si="2127"/>
        <v>0</v>
      </c>
      <c r="QVX54" s="115">
        <f t="shared" si="2127"/>
        <v>0</v>
      </c>
      <c r="QVY54" s="115">
        <f t="shared" si="2127"/>
        <v>0</v>
      </c>
      <c r="QVZ54" s="95">
        <f t="shared" ref="QVZ54:QVZ55" si="2128">SUM(QVN54:QVY54)</f>
        <v>0</v>
      </c>
      <c r="QWA54" s="106" t="s">
        <v>53</v>
      </c>
      <c r="QWB54" s="105">
        <v>9491.7000000000007</v>
      </c>
      <c r="QWC54" s="90">
        <f t="shared" ref="QWC54:QWC55" si="2129">SUM(QWB54/12)</f>
        <v>790.97500000000002</v>
      </c>
      <c r="QWD54" s="115">
        <v>0</v>
      </c>
      <c r="QWE54" s="115">
        <f t="shared" ref="QWE54:QWO55" si="2130">QWD54</f>
        <v>0</v>
      </c>
      <c r="QWF54" s="115">
        <f t="shared" si="2130"/>
        <v>0</v>
      </c>
      <c r="QWG54" s="115">
        <f t="shared" si="2130"/>
        <v>0</v>
      </c>
      <c r="QWH54" s="115">
        <f t="shared" si="2130"/>
        <v>0</v>
      </c>
      <c r="QWI54" s="115">
        <f t="shared" si="2130"/>
        <v>0</v>
      </c>
      <c r="QWJ54" s="115">
        <f t="shared" si="2130"/>
        <v>0</v>
      </c>
      <c r="QWK54" s="115">
        <f t="shared" si="2130"/>
        <v>0</v>
      </c>
      <c r="QWL54" s="115">
        <f t="shared" si="2130"/>
        <v>0</v>
      </c>
      <c r="QWM54" s="115">
        <f t="shared" si="2130"/>
        <v>0</v>
      </c>
      <c r="QWN54" s="115">
        <f t="shared" si="2130"/>
        <v>0</v>
      </c>
      <c r="QWO54" s="115">
        <f t="shared" si="2130"/>
        <v>0</v>
      </c>
      <c r="QWP54" s="95">
        <f t="shared" ref="QWP54:QWP55" si="2131">SUM(QWD54:QWO54)</f>
        <v>0</v>
      </c>
      <c r="QWQ54" s="106" t="s">
        <v>53</v>
      </c>
      <c r="QWR54" s="105">
        <v>9491.7000000000007</v>
      </c>
      <c r="QWS54" s="90">
        <f t="shared" ref="QWS54:QWS55" si="2132">SUM(QWR54/12)</f>
        <v>790.97500000000002</v>
      </c>
      <c r="QWT54" s="115">
        <v>0</v>
      </c>
      <c r="QWU54" s="115">
        <f t="shared" ref="QWU54:QXE55" si="2133">QWT54</f>
        <v>0</v>
      </c>
      <c r="QWV54" s="115">
        <f t="shared" si="2133"/>
        <v>0</v>
      </c>
      <c r="QWW54" s="115">
        <f t="shared" si="2133"/>
        <v>0</v>
      </c>
      <c r="QWX54" s="115">
        <f t="shared" si="2133"/>
        <v>0</v>
      </c>
      <c r="QWY54" s="115">
        <f t="shared" si="2133"/>
        <v>0</v>
      </c>
      <c r="QWZ54" s="115">
        <f t="shared" si="2133"/>
        <v>0</v>
      </c>
      <c r="QXA54" s="115">
        <f t="shared" si="2133"/>
        <v>0</v>
      </c>
      <c r="QXB54" s="115">
        <f t="shared" si="2133"/>
        <v>0</v>
      </c>
      <c r="QXC54" s="115">
        <f t="shared" si="2133"/>
        <v>0</v>
      </c>
      <c r="QXD54" s="115">
        <f t="shared" si="2133"/>
        <v>0</v>
      </c>
      <c r="QXE54" s="115">
        <f t="shared" si="2133"/>
        <v>0</v>
      </c>
      <c r="QXF54" s="95">
        <f t="shared" ref="QXF54:QXF55" si="2134">SUM(QWT54:QXE54)</f>
        <v>0</v>
      </c>
      <c r="QXG54" s="106" t="s">
        <v>53</v>
      </c>
      <c r="QXH54" s="105">
        <v>9491.7000000000007</v>
      </c>
      <c r="QXI54" s="90">
        <f t="shared" ref="QXI54:QXI55" si="2135">SUM(QXH54/12)</f>
        <v>790.97500000000002</v>
      </c>
      <c r="QXJ54" s="115">
        <v>0</v>
      </c>
      <c r="QXK54" s="115">
        <f t="shared" ref="QXK54:QXU55" si="2136">QXJ54</f>
        <v>0</v>
      </c>
      <c r="QXL54" s="115">
        <f t="shared" si="2136"/>
        <v>0</v>
      </c>
      <c r="QXM54" s="115">
        <f t="shared" si="2136"/>
        <v>0</v>
      </c>
      <c r="QXN54" s="115">
        <f t="shared" si="2136"/>
        <v>0</v>
      </c>
      <c r="QXO54" s="115">
        <f t="shared" si="2136"/>
        <v>0</v>
      </c>
      <c r="QXP54" s="115">
        <f t="shared" si="2136"/>
        <v>0</v>
      </c>
      <c r="QXQ54" s="115">
        <f t="shared" si="2136"/>
        <v>0</v>
      </c>
      <c r="QXR54" s="115">
        <f t="shared" si="2136"/>
        <v>0</v>
      </c>
      <c r="QXS54" s="115">
        <f t="shared" si="2136"/>
        <v>0</v>
      </c>
      <c r="QXT54" s="115">
        <f t="shared" si="2136"/>
        <v>0</v>
      </c>
      <c r="QXU54" s="115">
        <f t="shared" si="2136"/>
        <v>0</v>
      </c>
      <c r="QXV54" s="95">
        <f t="shared" ref="QXV54:QXV55" si="2137">SUM(QXJ54:QXU54)</f>
        <v>0</v>
      </c>
      <c r="QXW54" s="106" t="s">
        <v>53</v>
      </c>
      <c r="QXX54" s="105">
        <v>9491.7000000000007</v>
      </c>
      <c r="QXY54" s="90">
        <f t="shared" ref="QXY54:QXY55" si="2138">SUM(QXX54/12)</f>
        <v>790.97500000000002</v>
      </c>
      <c r="QXZ54" s="115">
        <v>0</v>
      </c>
      <c r="QYA54" s="115">
        <f t="shared" ref="QYA54:QYK55" si="2139">QXZ54</f>
        <v>0</v>
      </c>
      <c r="QYB54" s="115">
        <f t="shared" si="2139"/>
        <v>0</v>
      </c>
      <c r="QYC54" s="115">
        <f t="shared" si="2139"/>
        <v>0</v>
      </c>
      <c r="QYD54" s="115">
        <f t="shared" si="2139"/>
        <v>0</v>
      </c>
      <c r="QYE54" s="115">
        <f t="shared" si="2139"/>
        <v>0</v>
      </c>
      <c r="QYF54" s="115">
        <f t="shared" si="2139"/>
        <v>0</v>
      </c>
      <c r="QYG54" s="115">
        <f t="shared" si="2139"/>
        <v>0</v>
      </c>
      <c r="QYH54" s="115">
        <f t="shared" si="2139"/>
        <v>0</v>
      </c>
      <c r="QYI54" s="115">
        <f t="shared" si="2139"/>
        <v>0</v>
      </c>
      <c r="QYJ54" s="115">
        <f t="shared" si="2139"/>
        <v>0</v>
      </c>
      <c r="QYK54" s="115">
        <f t="shared" si="2139"/>
        <v>0</v>
      </c>
      <c r="QYL54" s="95">
        <f t="shared" ref="QYL54:QYL55" si="2140">SUM(QXZ54:QYK54)</f>
        <v>0</v>
      </c>
      <c r="QYM54" s="106" t="s">
        <v>53</v>
      </c>
      <c r="QYN54" s="105">
        <v>9491.7000000000007</v>
      </c>
      <c r="QYO54" s="90">
        <f t="shared" ref="QYO54:QYO55" si="2141">SUM(QYN54/12)</f>
        <v>790.97500000000002</v>
      </c>
      <c r="QYP54" s="115">
        <v>0</v>
      </c>
      <c r="QYQ54" s="115">
        <f t="shared" ref="QYQ54:QZA55" si="2142">QYP54</f>
        <v>0</v>
      </c>
      <c r="QYR54" s="115">
        <f t="shared" si="2142"/>
        <v>0</v>
      </c>
      <c r="QYS54" s="115">
        <f t="shared" si="2142"/>
        <v>0</v>
      </c>
      <c r="QYT54" s="115">
        <f t="shared" si="2142"/>
        <v>0</v>
      </c>
      <c r="QYU54" s="115">
        <f t="shared" si="2142"/>
        <v>0</v>
      </c>
      <c r="QYV54" s="115">
        <f t="shared" si="2142"/>
        <v>0</v>
      </c>
      <c r="QYW54" s="115">
        <f t="shared" si="2142"/>
        <v>0</v>
      </c>
      <c r="QYX54" s="115">
        <f t="shared" si="2142"/>
        <v>0</v>
      </c>
      <c r="QYY54" s="115">
        <f t="shared" si="2142"/>
        <v>0</v>
      </c>
      <c r="QYZ54" s="115">
        <f t="shared" si="2142"/>
        <v>0</v>
      </c>
      <c r="QZA54" s="115">
        <f t="shared" si="2142"/>
        <v>0</v>
      </c>
      <c r="QZB54" s="95">
        <f t="shared" ref="QZB54:QZB55" si="2143">SUM(QYP54:QZA54)</f>
        <v>0</v>
      </c>
      <c r="QZC54" s="106" t="s">
        <v>53</v>
      </c>
      <c r="QZD54" s="105">
        <v>9491.7000000000007</v>
      </c>
      <c r="QZE54" s="90">
        <f t="shared" ref="QZE54:QZE55" si="2144">SUM(QZD54/12)</f>
        <v>790.97500000000002</v>
      </c>
      <c r="QZF54" s="115">
        <v>0</v>
      </c>
      <c r="QZG54" s="115">
        <f t="shared" ref="QZG54:QZQ55" si="2145">QZF54</f>
        <v>0</v>
      </c>
      <c r="QZH54" s="115">
        <f t="shared" si="2145"/>
        <v>0</v>
      </c>
      <c r="QZI54" s="115">
        <f t="shared" si="2145"/>
        <v>0</v>
      </c>
      <c r="QZJ54" s="115">
        <f t="shared" si="2145"/>
        <v>0</v>
      </c>
      <c r="QZK54" s="115">
        <f t="shared" si="2145"/>
        <v>0</v>
      </c>
      <c r="QZL54" s="115">
        <f t="shared" si="2145"/>
        <v>0</v>
      </c>
      <c r="QZM54" s="115">
        <f t="shared" si="2145"/>
        <v>0</v>
      </c>
      <c r="QZN54" s="115">
        <f t="shared" si="2145"/>
        <v>0</v>
      </c>
      <c r="QZO54" s="115">
        <f t="shared" si="2145"/>
        <v>0</v>
      </c>
      <c r="QZP54" s="115">
        <f t="shared" si="2145"/>
        <v>0</v>
      </c>
      <c r="QZQ54" s="115">
        <f t="shared" si="2145"/>
        <v>0</v>
      </c>
      <c r="QZR54" s="95">
        <f t="shared" ref="QZR54:QZR55" si="2146">SUM(QZF54:QZQ54)</f>
        <v>0</v>
      </c>
      <c r="QZS54" s="106" t="s">
        <v>53</v>
      </c>
      <c r="QZT54" s="105">
        <v>9491.7000000000007</v>
      </c>
      <c r="QZU54" s="90">
        <f t="shared" ref="QZU54:QZU55" si="2147">SUM(QZT54/12)</f>
        <v>790.97500000000002</v>
      </c>
      <c r="QZV54" s="115">
        <v>0</v>
      </c>
      <c r="QZW54" s="115">
        <f t="shared" ref="QZW54:RAG55" si="2148">QZV54</f>
        <v>0</v>
      </c>
      <c r="QZX54" s="115">
        <f t="shared" si="2148"/>
        <v>0</v>
      </c>
      <c r="QZY54" s="115">
        <f t="shared" si="2148"/>
        <v>0</v>
      </c>
      <c r="QZZ54" s="115">
        <f t="shared" si="2148"/>
        <v>0</v>
      </c>
      <c r="RAA54" s="115">
        <f t="shared" si="2148"/>
        <v>0</v>
      </c>
      <c r="RAB54" s="115">
        <f t="shared" si="2148"/>
        <v>0</v>
      </c>
      <c r="RAC54" s="115">
        <f t="shared" si="2148"/>
        <v>0</v>
      </c>
      <c r="RAD54" s="115">
        <f t="shared" si="2148"/>
        <v>0</v>
      </c>
      <c r="RAE54" s="115">
        <f t="shared" si="2148"/>
        <v>0</v>
      </c>
      <c r="RAF54" s="115">
        <f t="shared" si="2148"/>
        <v>0</v>
      </c>
      <c r="RAG54" s="115">
        <f t="shared" si="2148"/>
        <v>0</v>
      </c>
      <c r="RAH54" s="95">
        <f t="shared" ref="RAH54:RAH55" si="2149">SUM(QZV54:RAG54)</f>
        <v>0</v>
      </c>
      <c r="RAI54" s="106" t="s">
        <v>53</v>
      </c>
      <c r="RAJ54" s="105">
        <v>9491.7000000000007</v>
      </c>
      <c r="RAK54" s="90">
        <f t="shared" ref="RAK54:RAK55" si="2150">SUM(RAJ54/12)</f>
        <v>790.97500000000002</v>
      </c>
      <c r="RAL54" s="115">
        <v>0</v>
      </c>
      <c r="RAM54" s="115">
        <f t="shared" ref="RAM54:RAW55" si="2151">RAL54</f>
        <v>0</v>
      </c>
      <c r="RAN54" s="115">
        <f t="shared" si="2151"/>
        <v>0</v>
      </c>
      <c r="RAO54" s="115">
        <f t="shared" si="2151"/>
        <v>0</v>
      </c>
      <c r="RAP54" s="115">
        <f t="shared" si="2151"/>
        <v>0</v>
      </c>
      <c r="RAQ54" s="115">
        <f t="shared" si="2151"/>
        <v>0</v>
      </c>
      <c r="RAR54" s="115">
        <f t="shared" si="2151"/>
        <v>0</v>
      </c>
      <c r="RAS54" s="115">
        <f t="shared" si="2151"/>
        <v>0</v>
      </c>
      <c r="RAT54" s="115">
        <f t="shared" si="2151"/>
        <v>0</v>
      </c>
      <c r="RAU54" s="115">
        <f t="shared" si="2151"/>
        <v>0</v>
      </c>
      <c r="RAV54" s="115">
        <f t="shared" si="2151"/>
        <v>0</v>
      </c>
      <c r="RAW54" s="115">
        <f t="shared" si="2151"/>
        <v>0</v>
      </c>
      <c r="RAX54" s="95">
        <f t="shared" ref="RAX54:RAX55" si="2152">SUM(RAL54:RAW54)</f>
        <v>0</v>
      </c>
      <c r="RAY54" s="106" t="s">
        <v>53</v>
      </c>
      <c r="RAZ54" s="105">
        <v>9491.7000000000007</v>
      </c>
      <c r="RBA54" s="90">
        <f t="shared" ref="RBA54:RBA55" si="2153">SUM(RAZ54/12)</f>
        <v>790.97500000000002</v>
      </c>
      <c r="RBB54" s="115">
        <v>0</v>
      </c>
      <c r="RBC54" s="115">
        <f t="shared" ref="RBC54:RBM55" si="2154">RBB54</f>
        <v>0</v>
      </c>
      <c r="RBD54" s="115">
        <f t="shared" si="2154"/>
        <v>0</v>
      </c>
      <c r="RBE54" s="115">
        <f t="shared" si="2154"/>
        <v>0</v>
      </c>
      <c r="RBF54" s="115">
        <f t="shared" si="2154"/>
        <v>0</v>
      </c>
      <c r="RBG54" s="115">
        <f t="shared" si="2154"/>
        <v>0</v>
      </c>
      <c r="RBH54" s="115">
        <f t="shared" si="2154"/>
        <v>0</v>
      </c>
      <c r="RBI54" s="115">
        <f t="shared" si="2154"/>
        <v>0</v>
      </c>
      <c r="RBJ54" s="115">
        <f t="shared" si="2154"/>
        <v>0</v>
      </c>
      <c r="RBK54" s="115">
        <f t="shared" si="2154"/>
        <v>0</v>
      </c>
      <c r="RBL54" s="115">
        <f t="shared" si="2154"/>
        <v>0</v>
      </c>
      <c r="RBM54" s="115">
        <f t="shared" si="2154"/>
        <v>0</v>
      </c>
      <c r="RBN54" s="95">
        <f t="shared" ref="RBN54:RBN55" si="2155">SUM(RBB54:RBM54)</f>
        <v>0</v>
      </c>
      <c r="RBO54" s="106" t="s">
        <v>53</v>
      </c>
      <c r="RBP54" s="105">
        <v>9491.7000000000007</v>
      </c>
      <c r="RBQ54" s="90">
        <f t="shared" ref="RBQ54:RBQ55" si="2156">SUM(RBP54/12)</f>
        <v>790.97500000000002</v>
      </c>
      <c r="RBR54" s="115">
        <v>0</v>
      </c>
      <c r="RBS54" s="115">
        <f t="shared" ref="RBS54:RCC55" si="2157">RBR54</f>
        <v>0</v>
      </c>
      <c r="RBT54" s="115">
        <f t="shared" si="2157"/>
        <v>0</v>
      </c>
      <c r="RBU54" s="115">
        <f t="shared" si="2157"/>
        <v>0</v>
      </c>
      <c r="RBV54" s="115">
        <f t="shared" si="2157"/>
        <v>0</v>
      </c>
      <c r="RBW54" s="115">
        <f t="shared" si="2157"/>
        <v>0</v>
      </c>
      <c r="RBX54" s="115">
        <f t="shared" si="2157"/>
        <v>0</v>
      </c>
      <c r="RBY54" s="115">
        <f t="shared" si="2157"/>
        <v>0</v>
      </c>
      <c r="RBZ54" s="115">
        <f t="shared" si="2157"/>
        <v>0</v>
      </c>
      <c r="RCA54" s="115">
        <f t="shared" si="2157"/>
        <v>0</v>
      </c>
      <c r="RCB54" s="115">
        <f t="shared" si="2157"/>
        <v>0</v>
      </c>
      <c r="RCC54" s="115">
        <f t="shared" si="2157"/>
        <v>0</v>
      </c>
      <c r="RCD54" s="95">
        <f t="shared" ref="RCD54:RCD55" si="2158">SUM(RBR54:RCC54)</f>
        <v>0</v>
      </c>
      <c r="RCE54" s="106" t="s">
        <v>53</v>
      </c>
      <c r="RCF54" s="105">
        <v>9491.7000000000007</v>
      </c>
      <c r="RCG54" s="90">
        <f t="shared" ref="RCG54:RCG55" si="2159">SUM(RCF54/12)</f>
        <v>790.97500000000002</v>
      </c>
      <c r="RCH54" s="115">
        <v>0</v>
      </c>
      <c r="RCI54" s="115">
        <f t="shared" ref="RCI54:RCS55" si="2160">RCH54</f>
        <v>0</v>
      </c>
      <c r="RCJ54" s="115">
        <f t="shared" si="2160"/>
        <v>0</v>
      </c>
      <c r="RCK54" s="115">
        <f t="shared" si="2160"/>
        <v>0</v>
      </c>
      <c r="RCL54" s="115">
        <f t="shared" si="2160"/>
        <v>0</v>
      </c>
      <c r="RCM54" s="115">
        <f t="shared" si="2160"/>
        <v>0</v>
      </c>
      <c r="RCN54" s="115">
        <f t="shared" si="2160"/>
        <v>0</v>
      </c>
      <c r="RCO54" s="115">
        <f t="shared" si="2160"/>
        <v>0</v>
      </c>
      <c r="RCP54" s="115">
        <f t="shared" si="2160"/>
        <v>0</v>
      </c>
      <c r="RCQ54" s="115">
        <f t="shared" si="2160"/>
        <v>0</v>
      </c>
      <c r="RCR54" s="115">
        <f t="shared" si="2160"/>
        <v>0</v>
      </c>
      <c r="RCS54" s="115">
        <f t="shared" si="2160"/>
        <v>0</v>
      </c>
      <c r="RCT54" s="95">
        <f t="shared" ref="RCT54:RCT55" si="2161">SUM(RCH54:RCS54)</f>
        <v>0</v>
      </c>
      <c r="RCU54" s="106" t="s">
        <v>53</v>
      </c>
      <c r="RCV54" s="105">
        <v>9491.7000000000007</v>
      </c>
      <c r="RCW54" s="90">
        <f t="shared" ref="RCW54:RCW55" si="2162">SUM(RCV54/12)</f>
        <v>790.97500000000002</v>
      </c>
      <c r="RCX54" s="115">
        <v>0</v>
      </c>
      <c r="RCY54" s="115">
        <f t="shared" ref="RCY54:RDI55" si="2163">RCX54</f>
        <v>0</v>
      </c>
      <c r="RCZ54" s="115">
        <f t="shared" si="2163"/>
        <v>0</v>
      </c>
      <c r="RDA54" s="115">
        <f t="shared" si="2163"/>
        <v>0</v>
      </c>
      <c r="RDB54" s="115">
        <f t="shared" si="2163"/>
        <v>0</v>
      </c>
      <c r="RDC54" s="115">
        <f t="shared" si="2163"/>
        <v>0</v>
      </c>
      <c r="RDD54" s="115">
        <f t="shared" si="2163"/>
        <v>0</v>
      </c>
      <c r="RDE54" s="115">
        <f t="shared" si="2163"/>
        <v>0</v>
      </c>
      <c r="RDF54" s="115">
        <f t="shared" si="2163"/>
        <v>0</v>
      </c>
      <c r="RDG54" s="115">
        <f t="shared" si="2163"/>
        <v>0</v>
      </c>
      <c r="RDH54" s="115">
        <f t="shared" si="2163"/>
        <v>0</v>
      </c>
      <c r="RDI54" s="115">
        <f t="shared" si="2163"/>
        <v>0</v>
      </c>
      <c r="RDJ54" s="95">
        <f t="shared" ref="RDJ54:RDJ55" si="2164">SUM(RCX54:RDI54)</f>
        <v>0</v>
      </c>
      <c r="RDK54" s="106" t="s">
        <v>53</v>
      </c>
      <c r="RDL54" s="105">
        <v>9491.7000000000007</v>
      </c>
      <c r="RDM54" s="90">
        <f t="shared" ref="RDM54:RDM55" si="2165">SUM(RDL54/12)</f>
        <v>790.97500000000002</v>
      </c>
      <c r="RDN54" s="115">
        <v>0</v>
      </c>
      <c r="RDO54" s="115">
        <f t="shared" ref="RDO54:RDY55" si="2166">RDN54</f>
        <v>0</v>
      </c>
      <c r="RDP54" s="115">
        <f t="shared" si="2166"/>
        <v>0</v>
      </c>
      <c r="RDQ54" s="115">
        <f t="shared" si="2166"/>
        <v>0</v>
      </c>
      <c r="RDR54" s="115">
        <f t="shared" si="2166"/>
        <v>0</v>
      </c>
      <c r="RDS54" s="115">
        <f t="shared" si="2166"/>
        <v>0</v>
      </c>
      <c r="RDT54" s="115">
        <f t="shared" si="2166"/>
        <v>0</v>
      </c>
      <c r="RDU54" s="115">
        <f t="shared" si="2166"/>
        <v>0</v>
      </c>
      <c r="RDV54" s="115">
        <f t="shared" si="2166"/>
        <v>0</v>
      </c>
      <c r="RDW54" s="115">
        <f t="shared" si="2166"/>
        <v>0</v>
      </c>
      <c r="RDX54" s="115">
        <f t="shared" si="2166"/>
        <v>0</v>
      </c>
      <c r="RDY54" s="115">
        <f t="shared" si="2166"/>
        <v>0</v>
      </c>
      <c r="RDZ54" s="95">
        <f t="shared" ref="RDZ54:RDZ55" si="2167">SUM(RDN54:RDY54)</f>
        <v>0</v>
      </c>
      <c r="REA54" s="106" t="s">
        <v>53</v>
      </c>
      <c r="REB54" s="105">
        <v>9491.7000000000007</v>
      </c>
      <c r="REC54" s="90">
        <f t="shared" ref="REC54:REC55" si="2168">SUM(REB54/12)</f>
        <v>790.97500000000002</v>
      </c>
      <c r="RED54" s="115">
        <v>0</v>
      </c>
      <c r="REE54" s="115">
        <f t="shared" ref="REE54:REO55" si="2169">RED54</f>
        <v>0</v>
      </c>
      <c r="REF54" s="115">
        <f t="shared" si="2169"/>
        <v>0</v>
      </c>
      <c r="REG54" s="115">
        <f t="shared" si="2169"/>
        <v>0</v>
      </c>
      <c r="REH54" s="115">
        <f t="shared" si="2169"/>
        <v>0</v>
      </c>
      <c r="REI54" s="115">
        <f t="shared" si="2169"/>
        <v>0</v>
      </c>
      <c r="REJ54" s="115">
        <f t="shared" si="2169"/>
        <v>0</v>
      </c>
      <c r="REK54" s="115">
        <f t="shared" si="2169"/>
        <v>0</v>
      </c>
      <c r="REL54" s="115">
        <f t="shared" si="2169"/>
        <v>0</v>
      </c>
      <c r="REM54" s="115">
        <f t="shared" si="2169"/>
        <v>0</v>
      </c>
      <c r="REN54" s="115">
        <f t="shared" si="2169"/>
        <v>0</v>
      </c>
      <c r="REO54" s="115">
        <f t="shared" si="2169"/>
        <v>0</v>
      </c>
      <c r="REP54" s="95">
        <f t="shared" ref="REP54:REP55" si="2170">SUM(RED54:REO54)</f>
        <v>0</v>
      </c>
      <c r="REQ54" s="106" t="s">
        <v>53</v>
      </c>
      <c r="RER54" s="105">
        <v>9491.7000000000007</v>
      </c>
      <c r="RES54" s="90">
        <f t="shared" ref="RES54:RES55" si="2171">SUM(RER54/12)</f>
        <v>790.97500000000002</v>
      </c>
      <c r="RET54" s="115">
        <v>0</v>
      </c>
      <c r="REU54" s="115">
        <f t="shared" ref="REU54:RFE55" si="2172">RET54</f>
        <v>0</v>
      </c>
      <c r="REV54" s="115">
        <f t="shared" si="2172"/>
        <v>0</v>
      </c>
      <c r="REW54" s="115">
        <f t="shared" si="2172"/>
        <v>0</v>
      </c>
      <c r="REX54" s="115">
        <f t="shared" si="2172"/>
        <v>0</v>
      </c>
      <c r="REY54" s="115">
        <f t="shared" si="2172"/>
        <v>0</v>
      </c>
      <c r="REZ54" s="115">
        <f t="shared" si="2172"/>
        <v>0</v>
      </c>
      <c r="RFA54" s="115">
        <f t="shared" si="2172"/>
        <v>0</v>
      </c>
      <c r="RFB54" s="115">
        <f t="shared" si="2172"/>
        <v>0</v>
      </c>
      <c r="RFC54" s="115">
        <f t="shared" si="2172"/>
        <v>0</v>
      </c>
      <c r="RFD54" s="115">
        <f t="shared" si="2172"/>
        <v>0</v>
      </c>
      <c r="RFE54" s="115">
        <f t="shared" si="2172"/>
        <v>0</v>
      </c>
      <c r="RFF54" s="95">
        <f t="shared" ref="RFF54:RFF55" si="2173">SUM(RET54:RFE54)</f>
        <v>0</v>
      </c>
      <c r="RFG54" s="106" t="s">
        <v>53</v>
      </c>
      <c r="RFH54" s="105">
        <v>9491.7000000000007</v>
      </c>
      <c r="RFI54" s="90">
        <f t="shared" ref="RFI54:RFI55" si="2174">SUM(RFH54/12)</f>
        <v>790.97500000000002</v>
      </c>
      <c r="RFJ54" s="115">
        <v>0</v>
      </c>
      <c r="RFK54" s="115">
        <f t="shared" ref="RFK54:RFU55" si="2175">RFJ54</f>
        <v>0</v>
      </c>
      <c r="RFL54" s="115">
        <f t="shared" si="2175"/>
        <v>0</v>
      </c>
      <c r="RFM54" s="115">
        <f t="shared" si="2175"/>
        <v>0</v>
      </c>
      <c r="RFN54" s="115">
        <f t="shared" si="2175"/>
        <v>0</v>
      </c>
      <c r="RFO54" s="115">
        <f t="shared" si="2175"/>
        <v>0</v>
      </c>
      <c r="RFP54" s="115">
        <f t="shared" si="2175"/>
        <v>0</v>
      </c>
      <c r="RFQ54" s="115">
        <f t="shared" si="2175"/>
        <v>0</v>
      </c>
      <c r="RFR54" s="115">
        <f t="shared" si="2175"/>
        <v>0</v>
      </c>
      <c r="RFS54" s="115">
        <f t="shared" si="2175"/>
        <v>0</v>
      </c>
      <c r="RFT54" s="115">
        <f t="shared" si="2175"/>
        <v>0</v>
      </c>
      <c r="RFU54" s="115">
        <f t="shared" si="2175"/>
        <v>0</v>
      </c>
      <c r="RFV54" s="95">
        <f t="shared" ref="RFV54:RFV55" si="2176">SUM(RFJ54:RFU54)</f>
        <v>0</v>
      </c>
      <c r="RFW54" s="106" t="s">
        <v>53</v>
      </c>
      <c r="RFX54" s="105">
        <v>9491.7000000000007</v>
      </c>
      <c r="RFY54" s="90">
        <f t="shared" ref="RFY54:RFY55" si="2177">SUM(RFX54/12)</f>
        <v>790.97500000000002</v>
      </c>
      <c r="RFZ54" s="115">
        <v>0</v>
      </c>
      <c r="RGA54" s="115">
        <f t="shared" ref="RGA54:RGK55" si="2178">RFZ54</f>
        <v>0</v>
      </c>
      <c r="RGB54" s="115">
        <f t="shared" si="2178"/>
        <v>0</v>
      </c>
      <c r="RGC54" s="115">
        <f t="shared" si="2178"/>
        <v>0</v>
      </c>
      <c r="RGD54" s="115">
        <f t="shared" si="2178"/>
        <v>0</v>
      </c>
      <c r="RGE54" s="115">
        <f t="shared" si="2178"/>
        <v>0</v>
      </c>
      <c r="RGF54" s="115">
        <f t="shared" si="2178"/>
        <v>0</v>
      </c>
      <c r="RGG54" s="115">
        <f t="shared" si="2178"/>
        <v>0</v>
      </c>
      <c r="RGH54" s="115">
        <f t="shared" si="2178"/>
        <v>0</v>
      </c>
      <c r="RGI54" s="115">
        <f t="shared" si="2178"/>
        <v>0</v>
      </c>
      <c r="RGJ54" s="115">
        <f t="shared" si="2178"/>
        <v>0</v>
      </c>
      <c r="RGK54" s="115">
        <f t="shared" si="2178"/>
        <v>0</v>
      </c>
      <c r="RGL54" s="95">
        <f t="shared" ref="RGL54:RGL55" si="2179">SUM(RFZ54:RGK54)</f>
        <v>0</v>
      </c>
      <c r="RGM54" s="106" t="s">
        <v>53</v>
      </c>
      <c r="RGN54" s="105">
        <v>9491.7000000000007</v>
      </c>
      <c r="RGO54" s="90">
        <f t="shared" ref="RGO54:RGO55" si="2180">SUM(RGN54/12)</f>
        <v>790.97500000000002</v>
      </c>
      <c r="RGP54" s="115">
        <v>0</v>
      </c>
      <c r="RGQ54" s="115">
        <f t="shared" ref="RGQ54:RHA55" si="2181">RGP54</f>
        <v>0</v>
      </c>
      <c r="RGR54" s="115">
        <f t="shared" si="2181"/>
        <v>0</v>
      </c>
      <c r="RGS54" s="115">
        <f t="shared" si="2181"/>
        <v>0</v>
      </c>
      <c r="RGT54" s="115">
        <f t="shared" si="2181"/>
        <v>0</v>
      </c>
      <c r="RGU54" s="115">
        <f t="shared" si="2181"/>
        <v>0</v>
      </c>
      <c r="RGV54" s="115">
        <f t="shared" si="2181"/>
        <v>0</v>
      </c>
      <c r="RGW54" s="115">
        <f t="shared" si="2181"/>
        <v>0</v>
      </c>
      <c r="RGX54" s="115">
        <f t="shared" si="2181"/>
        <v>0</v>
      </c>
      <c r="RGY54" s="115">
        <f t="shared" si="2181"/>
        <v>0</v>
      </c>
      <c r="RGZ54" s="115">
        <f t="shared" si="2181"/>
        <v>0</v>
      </c>
      <c r="RHA54" s="115">
        <f t="shared" si="2181"/>
        <v>0</v>
      </c>
      <c r="RHB54" s="95">
        <f t="shared" ref="RHB54:RHB55" si="2182">SUM(RGP54:RHA54)</f>
        <v>0</v>
      </c>
      <c r="RHC54" s="106" t="s">
        <v>53</v>
      </c>
      <c r="RHD54" s="105">
        <v>9491.7000000000007</v>
      </c>
      <c r="RHE54" s="90">
        <f t="shared" ref="RHE54:RHE55" si="2183">SUM(RHD54/12)</f>
        <v>790.97500000000002</v>
      </c>
      <c r="RHF54" s="115">
        <v>0</v>
      </c>
      <c r="RHG54" s="115">
        <f t="shared" ref="RHG54:RHQ55" si="2184">RHF54</f>
        <v>0</v>
      </c>
      <c r="RHH54" s="115">
        <f t="shared" si="2184"/>
        <v>0</v>
      </c>
      <c r="RHI54" s="115">
        <f t="shared" si="2184"/>
        <v>0</v>
      </c>
      <c r="RHJ54" s="115">
        <f t="shared" si="2184"/>
        <v>0</v>
      </c>
      <c r="RHK54" s="115">
        <f t="shared" si="2184"/>
        <v>0</v>
      </c>
      <c r="RHL54" s="115">
        <f t="shared" si="2184"/>
        <v>0</v>
      </c>
      <c r="RHM54" s="115">
        <f t="shared" si="2184"/>
        <v>0</v>
      </c>
      <c r="RHN54" s="115">
        <f t="shared" si="2184"/>
        <v>0</v>
      </c>
      <c r="RHO54" s="115">
        <f t="shared" si="2184"/>
        <v>0</v>
      </c>
      <c r="RHP54" s="115">
        <f t="shared" si="2184"/>
        <v>0</v>
      </c>
      <c r="RHQ54" s="115">
        <f t="shared" si="2184"/>
        <v>0</v>
      </c>
      <c r="RHR54" s="95">
        <f t="shared" ref="RHR54:RHR55" si="2185">SUM(RHF54:RHQ54)</f>
        <v>0</v>
      </c>
      <c r="RHS54" s="106" t="s">
        <v>53</v>
      </c>
      <c r="RHT54" s="105">
        <v>9491.7000000000007</v>
      </c>
      <c r="RHU54" s="90">
        <f t="shared" ref="RHU54:RHU55" si="2186">SUM(RHT54/12)</f>
        <v>790.97500000000002</v>
      </c>
      <c r="RHV54" s="115">
        <v>0</v>
      </c>
      <c r="RHW54" s="115">
        <f t="shared" ref="RHW54:RIG55" si="2187">RHV54</f>
        <v>0</v>
      </c>
      <c r="RHX54" s="115">
        <f t="shared" si="2187"/>
        <v>0</v>
      </c>
      <c r="RHY54" s="115">
        <f t="shared" si="2187"/>
        <v>0</v>
      </c>
      <c r="RHZ54" s="115">
        <f t="shared" si="2187"/>
        <v>0</v>
      </c>
      <c r="RIA54" s="115">
        <f t="shared" si="2187"/>
        <v>0</v>
      </c>
      <c r="RIB54" s="115">
        <f t="shared" si="2187"/>
        <v>0</v>
      </c>
      <c r="RIC54" s="115">
        <f t="shared" si="2187"/>
        <v>0</v>
      </c>
      <c r="RID54" s="115">
        <f t="shared" si="2187"/>
        <v>0</v>
      </c>
      <c r="RIE54" s="115">
        <f t="shared" si="2187"/>
        <v>0</v>
      </c>
      <c r="RIF54" s="115">
        <f t="shared" si="2187"/>
        <v>0</v>
      </c>
      <c r="RIG54" s="115">
        <f t="shared" si="2187"/>
        <v>0</v>
      </c>
      <c r="RIH54" s="95">
        <f t="shared" ref="RIH54:RIH55" si="2188">SUM(RHV54:RIG54)</f>
        <v>0</v>
      </c>
      <c r="RII54" s="106" t="s">
        <v>53</v>
      </c>
      <c r="RIJ54" s="105">
        <v>9491.7000000000007</v>
      </c>
      <c r="RIK54" s="90">
        <f t="shared" ref="RIK54:RIK55" si="2189">SUM(RIJ54/12)</f>
        <v>790.97500000000002</v>
      </c>
      <c r="RIL54" s="115">
        <v>0</v>
      </c>
      <c r="RIM54" s="115">
        <f t="shared" ref="RIM54:RIW55" si="2190">RIL54</f>
        <v>0</v>
      </c>
      <c r="RIN54" s="115">
        <f t="shared" si="2190"/>
        <v>0</v>
      </c>
      <c r="RIO54" s="115">
        <f t="shared" si="2190"/>
        <v>0</v>
      </c>
      <c r="RIP54" s="115">
        <f t="shared" si="2190"/>
        <v>0</v>
      </c>
      <c r="RIQ54" s="115">
        <f t="shared" si="2190"/>
        <v>0</v>
      </c>
      <c r="RIR54" s="115">
        <f t="shared" si="2190"/>
        <v>0</v>
      </c>
      <c r="RIS54" s="115">
        <f t="shared" si="2190"/>
        <v>0</v>
      </c>
      <c r="RIT54" s="115">
        <f t="shared" si="2190"/>
        <v>0</v>
      </c>
      <c r="RIU54" s="115">
        <f t="shared" si="2190"/>
        <v>0</v>
      </c>
      <c r="RIV54" s="115">
        <f t="shared" si="2190"/>
        <v>0</v>
      </c>
      <c r="RIW54" s="115">
        <f t="shared" si="2190"/>
        <v>0</v>
      </c>
      <c r="RIX54" s="95">
        <f t="shared" ref="RIX54:RIX55" si="2191">SUM(RIL54:RIW54)</f>
        <v>0</v>
      </c>
      <c r="RIY54" s="106" t="s">
        <v>53</v>
      </c>
      <c r="RIZ54" s="105">
        <v>9491.7000000000007</v>
      </c>
      <c r="RJA54" s="90">
        <f t="shared" ref="RJA54:RJA55" si="2192">SUM(RIZ54/12)</f>
        <v>790.97500000000002</v>
      </c>
      <c r="RJB54" s="115">
        <v>0</v>
      </c>
      <c r="RJC54" s="115">
        <f t="shared" ref="RJC54:RJM55" si="2193">RJB54</f>
        <v>0</v>
      </c>
      <c r="RJD54" s="115">
        <f t="shared" si="2193"/>
        <v>0</v>
      </c>
      <c r="RJE54" s="115">
        <f t="shared" si="2193"/>
        <v>0</v>
      </c>
      <c r="RJF54" s="115">
        <f t="shared" si="2193"/>
        <v>0</v>
      </c>
      <c r="RJG54" s="115">
        <f t="shared" si="2193"/>
        <v>0</v>
      </c>
      <c r="RJH54" s="115">
        <f t="shared" si="2193"/>
        <v>0</v>
      </c>
      <c r="RJI54" s="115">
        <f t="shared" si="2193"/>
        <v>0</v>
      </c>
      <c r="RJJ54" s="115">
        <f t="shared" si="2193"/>
        <v>0</v>
      </c>
      <c r="RJK54" s="115">
        <f t="shared" si="2193"/>
        <v>0</v>
      </c>
      <c r="RJL54" s="115">
        <f t="shared" si="2193"/>
        <v>0</v>
      </c>
      <c r="RJM54" s="115">
        <f t="shared" si="2193"/>
        <v>0</v>
      </c>
      <c r="RJN54" s="95">
        <f t="shared" ref="RJN54:RJN55" si="2194">SUM(RJB54:RJM54)</f>
        <v>0</v>
      </c>
      <c r="RJO54" s="106" t="s">
        <v>53</v>
      </c>
      <c r="RJP54" s="105">
        <v>9491.7000000000007</v>
      </c>
      <c r="RJQ54" s="90">
        <f t="shared" ref="RJQ54:RJQ55" si="2195">SUM(RJP54/12)</f>
        <v>790.97500000000002</v>
      </c>
      <c r="RJR54" s="115">
        <v>0</v>
      </c>
      <c r="RJS54" s="115">
        <f t="shared" ref="RJS54:RKC55" si="2196">RJR54</f>
        <v>0</v>
      </c>
      <c r="RJT54" s="115">
        <f t="shared" si="2196"/>
        <v>0</v>
      </c>
      <c r="RJU54" s="115">
        <f t="shared" si="2196"/>
        <v>0</v>
      </c>
      <c r="RJV54" s="115">
        <f t="shared" si="2196"/>
        <v>0</v>
      </c>
      <c r="RJW54" s="115">
        <f t="shared" si="2196"/>
        <v>0</v>
      </c>
      <c r="RJX54" s="115">
        <f t="shared" si="2196"/>
        <v>0</v>
      </c>
      <c r="RJY54" s="115">
        <f t="shared" si="2196"/>
        <v>0</v>
      </c>
      <c r="RJZ54" s="115">
        <f t="shared" si="2196"/>
        <v>0</v>
      </c>
      <c r="RKA54" s="115">
        <f t="shared" si="2196"/>
        <v>0</v>
      </c>
      <c r="RKB54" s="115">
        <f t="shared" si="2196"/>
        <v>0</v>
      </c>
      <c r="RKC54" s="115">
        <f t="shared" si="2196"/>
        <v>0</v>
      </c>
      <c r="RKD54" s="95">
        <f t="shared" ref="RKD54:RKD55" si="2197">SUM(RJR54:RKC54)</f>
        <v>0</v>
      </c>
      <c r="RKE54" s="106" t="s">
        <v>53</v>
      </c>
      <c r="RKF54" s="105">
        <v>9491.7000000000007</v>
      </c>
      <c r="RKG54" s="90">
        <f t="shared" ref="RKG54:RKG55" si="2198">SUM(RKF54/12)</f>
        <v>790.97500000000002</v>
      </c>
      <c r="RKH54" s="115">
        <v>0</v>
      </c>
      <c r="RKI54" s="115">
        <f t="shared" ref="RKI54:RKS55" si="2199">RKH54</f>
        <v>0</v>
      </c>
      <c r="RKJ54" s="115">
        <f t="shared" si="2199"/>
        <v>0</v>
      </c>
      <c r="RKK54" s="115">
        <f t="shared" si="2199"/>
        <v>0</v>
      </c>
      <c r="RKL54" s="115">
        <f t="shared" si="2199"/>
        <v>0</v>
      </c>
      <c r="RKM54" s="115">
        <f t="shared" si="2199"/>
        <v>0</v>
      </c>
      <c r="RKN54" s="115">
        <f t="shared" si="2199"/>
        <v>0</v>
      </c>
      <c r="RKO54" s="115">
        <f t="shared" si="2199"/>
        <v>0</v>
      </c>
      <c r="RKP54" s="115">
        <f t="shared" si="2199"/>
        <v>0</v>
      </c>
      <c r="RKQ54" s="115">
        <f t="shared" si="2199"/>
        <v>0</v>
      </c>
      <c r="RKR54" s="115">
        <f t="shared" si="2199"/>
        <v>0</v>
      </c>
      <c r="RKS54" s="115">
        <f t="shared" si="2199"/>
        <v>0</v>
      </c>
      <c r="RKT54" s="95">
        <f t="shared" ref="RKT54:RKT55" si="2200">SUM(RKH54:RKS54)</f>
        <v>0</v>
      </c>
      <c r="RKU54" s="106" t="s">
        <v>53</v>
      </c>
      <c r="RKV54" s="105">
        <v>9491.7000000000007</v>
      </c>
      <c r="RKW54" s="90">
        <f t="shared" ref="RKW54:RKW55" si="2201">SUM(RKV54/12)</f>
        <v>790.97500000000002</v>
      </c>
      <c r="RKX54" s="115">
        <v>0</v>
      </c>
      <c r="RKY54" s="115">
        <f t="shared" ref="RKY54:RLI55" si="2202">RKX54</f>
        <v>0</v>
      </c>
      <c r="RKZ54" s="115">
        <f t="shared" si="2202"/>
        <v>0</v>
      </c>
      <c r="RLA54" s="115">
        <f t="shared" si="2202"/>
        <v>0</v>
      </c>
      <c r="RLB54" s="115">
        <f t="shared" si="2202"/>
        <v>0</v>
      </c>
      <c r="RLC54" s="115">
        <f t="shared" si="2202"/>
        <v>0</v>
      </c>
      <c r="RLD54" s="115">
        <f t="shared" si="2202"/>
        <v>0</v>
      </c>
      <c r="RLE54" s="115">
        <f t="shared" si="2202"/>
        <v>0</v>
      </c>
      <c r="RLF54" s="115">
        <f t="shared" si="2202"/>
        <v>0</v>
      </c>
      <c r="RLG54" s="115">
        <f t="shared" si="2202"/>
        <v>0</v>
      </c>
      <c r="RLH54" s="115">
        <f t="shared" si="2202"/>
        <v>0</v>
      </c>
      <c r="RLI54" s="115">
        <f t="shared" si="2202"/>
        <v>0</v>
      </c>
      <c r="RLJ54" s="95">
        <f t="shared" ref="RLJ54:RLJ55" si="2203">SUM(RKX54:RLI54)</f>
        <v>0</v>
      </c>
      <c r="RLK54" s="106" t="s">
        <v>53</v>
      </c>
      <c r="RLL54" s="105">
        <v>9491.7000000000007</v>
      </c>
      <c r="RLM54" s="90">
        <f t="shared" ref="RLM54:RLM55" si="2204">SUM(RLL54/12)</f>
        <v>790.97500000000002</v>
      </c>
      <c r="RLN54" s="115">
        <v>0</v>
      </c>
      <c r="RLO54" s="115">
        <f t="shared" ref="RLO54:RLY55" si="2205">RLN54</f>
        <v>0</v>
      </c>
      <c r="RLP54" s="115">
        <f t="shared" si="2205"/>
        <v>0</v>
      </c>
      <c r="RLQ54" s="115">
        <f t="shared" si="2205"/>
        <v>0</v>
      </c>
      <c r="RLR54" s="115">
        <f t="shared" si="2205"/>
        <v>0</v>
      </c>
      <c r="RLS54" s="115">
        <f t="shared" si="2205"/>
        <v>0</v>
      </c>
      <c r="RLT54" s="115">
        <f t="shared" si="2205"/>
        <v>0</v>
      </c>
      <c r="RLU54" s="115">
        <f t="shared" si="2205"/>
        <v>0</v>
      </c>
      <c r="RLV54" s="115">
        <f t="shared" si="2205"/>
        <v>0</v>
      </c>
      <c r="RLW54" s="115">
        <f t="shared" si="2205"/>
        <v>0</v>
      </c>
      <c r="RLX54" s="115">
        <f t="shared" si="2205"/>
        <v>0</v>
      </c>
      <c r="RLY54" s="115">
        <f t="shared" si="2205"/>
        <v>0</v>
      </c>
      <c r="RLZ54" s="95">
        <f t="shared" ref="RLZ54:RLZ55" si="2206">SUM(RLN54:RLY54)</f>
        <v>0</v>
      </c>
      <c r="RMA54" s="106" t="s">
        <v>53</v>
      </c>
      <c r="RMB54" s="105">
        <v>9491.7000000000007</v>
      </c>
      <c r="RMC54" s="90">
        <f t="shared" ref="RMC54:RMC55" si="2207">SUM(RMB54/12)</f>
        <v>790.97500000000002</v>
      </c>
      <c r="RMD54" s="115">
        <v>0</v>
      </c>
      <c r="RME54" s="115">
        <f t="shared" ref="RME54:RMO55" si="2208">RMD54</f>
        <v>0</v>
      </c>
      <c r="RMF54" s="115">
        <f t="shared" si="2208"/>
        <v>0</v>
      </c>
      <c r="RMG54" s="115">
        <f t="shared" si="2208"/>
        <v>0</v>
      </c>
      <c r="RMH54" s="115">
        <f t="shared" si="2208"/>
        <v>0</v>
      </c>
      <c r="RMI54" s="115">
        <f t="shared" si="2208"/>
        <v>0</v>
      </c>
      <c r="RMJ54" s="115">
        <f t="shared" si="2208"/>
        <v>0</v>
      </c>
      <c r="RMK54" s="115">
        <f t="shared" si="2208"/>
        <v>0</v>
      </c>
      <c r="RML54" s="115">
        <f t="shared" si="2208"/>
        <v>0</v>
      </c>
      <c r="RMM54" s="115">
        <f t="shared" si="2208"/>
        <v>0</v>
      </c>
      <c r="RMN54" s="115">
        <f t="shared" si="2208"/>
        <v>0</v>
      </c>
      <c r="RMO54" s="115">
        <f t="shared" si="2208"/>
        <v>0</v>
      </c>
      <c r="RMP54" s="95">
        <f t="shared" ref="RMP54:RMP55" si="2209">SUM(RMD54:RMO54)</f>
        <v>0</v>
      </c>
      <c r="RMQ54" s="106" t="s">
        <v>53</v>
      </c>
      <c r="RMR54" s="105">
        <v>9491.7000000000007</v>
      </c>
      <c r="RMS54" s="90">
        <f t="shared" ref="RMS54:RMS55" si="2210">SUM(RMR54/12)</f>
        <v>790.97500000000002</v>
      </c>
      <c r="RMT54" s="115">
        <v>0</v>
      </c>
      <c r="RMU54" s="115">
        <f t="shared" ref="RMU54:RNE55" si="2211">RMT54</f>
        <v>0</v>
      </c>
      <c r="RMV54" s="115">
        <f t="shared" si="2211"/>
        <v>0</v>
      </c>
      <c r="RMW54" s="115">
        <f t="shared" si="2211"/>
        <v>0</v>
      </c>
      <c r="RMX54" s="115">
        <f t="shared" si="2211"/>
        <v>0</v>
      </c>
      <c r="RMY54" s="115">
        <f t="shared" si="2211"/>
        <v>0</v>
      </c>
      <c r="RMZ54" s="115">
        <f t="shared" si="2211"/>
        <v>0</v>
      </c>
      <c r="RNA54" s="115">
        <f t="shared" si="2211"/>
        <v>0</v>
      </c>
      <c r="RNB54" s="115">
        <f t="shared" si="2211"/>
        <v>0</v>
      </c>
      <c r="RNC54" s="115">
        <f t="shared" si="2211"/>
        <v>0</v>
      </c>
      <c r="RND54" s="115">
        <f t="shared" si="2211"/>
        <v>0</v>
      </c>
      <c r="RNE54" s="115">
        <f t="shared" si="2211"/>
        <v>0</v>
      </c>
      <c r="RNF54" s="95">
        <f t="shared" ref="RNF54:RNF55" si="2212">SUM(RMT54:RNE54)</f>
        <v>0</v>
      </c>
      <c r="RNG54" s="106" t="s">
        <v>53</v>
      </c>
      <c r="RNH54" s="105">
        <v>9491.7000000000007</v>
      </c>
      <c r="RNI54" s="90">
        <f t="shared" ref="RNI54:RNI55" si="2213">SUM(RNH54/12)</f>
        <v>790.97500000000002</v>
      </c>
      <c r="RNJ54" s="115">
        <v>0</v>
      </c>
      <c r="RNK54" s="115">
        <f t="shared" ref="RNK54:RNU55" si="2214">RNJ54</f>
        <v>0</v>
      </c>
      <c r="RNL54" s="115">
        <f t="shared" si="2214"/>
        <v>0</v>
      </c>
      <c r="RNM54" s="115">
        <f t="shared" si="2214"/>
        <v>0</v>
      </c>
      <c r="RNN54" s="115">
        <f t="shared" si="2214"/>
        <v>0</v>
      </c>
      <c r="RNO54" s="115">
        <f t="shared" si="2214"/>
        <v>0</v>
      </c>
      <c r="RNP54" s="115">
        <f t="shared" si="2214"/>
        <v>0</v>
      </c>
      <c r="RNQ54" s="115">
        <f t="shared" si="2214"/>
        <v>0</v>
      </c>
      <c r="RNR54" s="115">
        <f t="shared" si="2214"/>
        <v>0</v>
      </c>
      <c r="RNS54" s="115">
        <f t="shared" si="2214"/>
        <v>0</v>
      </c>
      <c r="RNT54" s="115">
        <f t="shared" si="2214"/>
        <v>0</v>
      </c>
      <c r="RNU54" s="115">
        <f t="shared" si="2214"/>
        <v>0</v>
      </c>
      <c r="RNV54" s="95">
        <f t="shared" ref="RNV54:RNV55" si="2215">SUM(RNJ54:RNU54)</f>
        <v>0</v>
      </c>
      <c r="RNW54" s="106" t="s">
        <v>53</v>
      </c>
      <c r="RNX54" s="105">
        <v>9491.7000000000007</v>
      </c>
      <c r="RNY54" s="90">
        <f t="shared" ref="RNY54:RNY55" si="2216">SUM(RNX54/12)</f>
        <v>790.97500000000002</v>
      </c>
      <c r="RNZ54" s="115">
        <v>0</v>
      </c>
      <c r="ROA54" s="115">
        <f t="shared" ref="ROA54:ROK55" si="2217">RNZ54</f>
        <v>0</v>
      </c>
      <c r="ROB54" s="115">
        <f t="shared" si="2217"/>
        <v>0</v>
      </c>
      <c r="ROC54" s="115">
        <f t="shared" si="2217"/>
        <v>0</v>
      </c>
      <c r="ROD54" s="115">
        <f t="shared" si="2217"/>
        <v>0</v>
      </c>
      <c r="ROE54" s="115">
        <f t="shared" si="2217"/>
        <v>0</v>
      </c>
      <c r="ROF54" s="115">
        <f t="shared" si="2217"/>
        <v>0</v>
      </c>
      <c r="ROG54" s="115">
        <f t="shared" si="2217"/>
        <v>0</v>
      </c>
      <c r="ROH54" s="115">
        <f t="shared" si="2217"/>
        <v>0</v>
      </c>
      <c r="ROI54" s="115">
        <f t="shared" si="2217"/>
        <v>0</v>
      </c>
      <c r="ROJ54" s="115">
        <f t="shared" si="2217"/>
        <v>0</v>
      </c>
      <c r="ROK54" s="115">
        <f t="shared" si="2217"/>
        <v>0</v>
      </c>
      <c r="ROL54" s="95">
        <f t="shared" ref="ROL54:ROL55" si="2218">SUM(RNZ54:ROK54)</f>
        <v>0</v>
      </c>
      <c r="ROM54" s="106" t="s">
        <v>53</v>
      </c>
      <c r="RON54" s="105">
        <v>9491.7000000000007</v>
      </c>
      <c r="ROO54" s="90">
        <f t="shared" ref="ROO54:ROO55" si="2219">SUM(RON54/12)</f>
        <v>790.97500000000002</v>
      </c>
      <c r="ROP54" s="115">
        <v>0</v>
      </c>
      <c r="ROQ54" s="115">
        <f t="shared" ref="ROQ54:RPA55" si="2220">ROP54</f>
        <v>0</v>
      </c>
      <c r="ROR54" s="115">
        <f t="shared" si="2220"/>
        <v>0</v>
      </c>
      <c r="ROS54" s="115">
        <f t="shared" si="2220"/>
        <v>0</v>
      </c>
      <c r="ROT54" s="115">
        <f t="shared" si="2220"/>
        <v>0</v>
      </c>
      <c r="ROU54" s="115">
        <f t="shared" si="2220"/>
        <v>0</v>
      </c>
      <c r="ROV54" s="115">
        <f t="shared" si="2220"/>
        <v>0</v>
      </c>
      <c r="ROW54" s="115">
        <f t="shared" si="2220"/>
        <v>0</v>
      </c>
      <c r="ROX54" s="115">
        <f t="shared" si="2220"/>
        <v>0</v>
      </c>
      <c r="ROY54" s="115">
        <f t="shared" si="2220"/>
        <v>0</v>
      </c>
      <c r="ROZ54" s="115">
        <f t="shared" si="2220"/>
        <v>0</v>
      </c>
      <c r="RPA54" s="115">
        <f t="shared" si="2220"/>
        <v>0</v>
      </c>
      <c r="RPB54" s="95">
        <f t="shared" ref="RPB54:RPB55" si="2221">SUM(ROP54:RPA54)</f>
        <v>0</v>
      </c>
      <c r="RPC54" s="106" t="s">
        <v>53</v>
      </c>
      <c r="RPD54" s="105">
        <v>9491.7000000000007</v>
      </c>
      <c r="RPE54" s="90">
        <f t="shared" ref="RPE54:RPE55" si="2222">SUM(RPD54/12)</f>
        <v>790.97500000000002</v>
      </c>
      <c r="RPF54" s="115">
        <v>0</v>
      </c>
      <c r="RPG54" s="115">
        <f t="shared" ref="RPG54:RPQ55" si="2223">RPF54</f>
        <v>0</v>
      </c>
      <c r="RPH54" s="115">
        <f t="shared" si="2223"/>
        <v>0</v>
      </c>
      <c r="RPI54" s="115">
        <f t="shared" si="2223"/>
        <v>0</v>
      </c>
      <c r="RPJ54" s="115">
        <f t="shared" si="2223"/>
        <v>0</v>
      </c>
      <c r="RPK54" s="115">
        <f t="shared" si="2223"/>
        <v>0</v>
      </c>
      <c r="RPL54" s="115">
        <f t="shared" si="2223"/>
        <v>0</v>
      </c>
      <c r="RPM54" s="115">
        <f t="shared" si="2223"/>
        <v>0</v>
      </c>
      <c r="RPN54" s="115">
        <f t="shared" si="2223"/>
        <v>0</v>
      </c>
      <c r="RPO54" s="115">
        <f t="shared" si="2223"/>
        <v>0</v>
      </c>
      <c r="RPP54" s="115">
        <f t="shared" si="2223"/>
        <v>0</v>
      </c>
      <c r="RPQ54" s="115">
        <f t="shared" si="2223"/>
        <v>0</v>
      </c>
      <c r="RPR54" s="95">
        <f t="shared" ref="RPR54:RPR55" si="2224">SUM(RPF54:RPQ54)</f>
        <v>0</v>
      </c>
      <c r="RPS54" s="106" t="s">
        <v>53</v>
      </c>
      <c r="RPT54" s="105">
        <v>9491.7000000000007</v>
      </c>
      <c r="RPU54" s="90">
        <f t="shared" ref="RPU54:RPU55" si="2225">SUM(RPT54/12)</f>
        <v>790.97500000000002</v>
      </c>
      <c r="RPV54" s="115">
        <v>0</v>
      </c>
      <c r="RPW54" s="115">
        <f t="shared" ref="RPW54:RQG55" si="2226">RPV54</f>
        <v>0</v>
      </c>
      <c r="RPX54" s="115">
        <f t="shared" si="2226"/>
        <v>0</v>
      </c>
      <c r="RPY54" s="115">
        <f t="shared" si="2226"/>
        <v>0</v>
      </c>
      <c r="RPZ54" s="115">
        <f t="shared" si="2226"/>
        <v>0</v>
      </c>
      <c r="RQA54" s="115">
        <f t="shared" si="2226"/>
        <v>0</v>
      </c>
      <c r="RQB54" s="115">
        <f t="shared" si="2226"/>
        <v>0</v>
      </c>
      <c r="RQC54" s="115">
        <f t="shared" si="2226"/>
        <v>0</v>
      </c>
      <c r="RQD54" s="115">
        <f t="shared" si="2226"/>
        <v>0</v>
      </c>
      <c r="RQE54" s="115">
        <f t="shared" si="2226"/>
        <v>0</v>
      </c>
      <c r="RQF54" s="115">
        <f t="shared" si="2226"/>
        <v>0</v>
      </c>
      <c r="RQG54" s="115">
        <f t="shared" si="2226"/>
        <v>0</v>
      </c>
      <c r="RQH54" s="95">
        <f t="shared" ref="RQH54:RQH55" si="2227">SUM(RPV54:RQG54)</f>
        <v>0</v>
      </c>
      <c r="RQI54" s="106" t="s">
        <v>53</v>
      </c>
      <c r="RQJ54" s="105">
        <v>9491.7000000000007</v>
      </c>
      <c r="RQK54" s="90">
        <f t="shared" ref="RQK54:RQK55" si="2228">SUM(RQJ54/12)</f>
        <v>790.97500000000002</v>
      </c>
      <c r="RQL54" s="115">
        <v>0</v>
      </c>
      <c r="RQM54" s="115">
        <f t="shared" ref="RQM54:RQW55" si="2229">RQL54</f>
        <v>0</v>
      </c>
      <c r="RQN54" s="115">
        <f t="shared" si="2229"/>
        <v>0</v>
      </c>
      <c r="RQO54" s="115">
        <f t="shared" si="2229"/>
        <v>0</v>
      </c>
      <c r="RQP54" s="115">
        <f t="shared" si="2229"/>
        <v>0</v>
      </c>
      <c r="RQQ54" s="115">
        <f t="shared" si="2229"/>
        <v>0</v>
      </c>
      <c r="RQR54" s="115">
        <f t="shared" si="2229"/>
        <v>0</v>
      </c>
      <c r="RQS54" s="115">
        <f t="shared" si="2229"/>
        <v>0</v>
      </c>
      <c r="RQT54" s="115">
        <f t="shared" si="2229"/>
        <v>0</v>
      </c>
      <c r="RQU54" s="115">
        <f t="shared" si="2229"/>
        <v>0</v>
      </c>
      <c r="RQV54" s="115">
        <f t="shared" si="2229"/>
        <v>0</v>
      </c>
      <c r="RQW54" s="115">
        <f t="shared" si="2229"/>
        <v>0</v>
      </c>
      <c r="RQX54" s="95">
        <f t="shared" ref="RQX54:RQX55" si="2230">SUM(RQL54:RQW54)</f>
        <v>0</v>
      </c>
      <c r="RQY54" s="106" t="s">
        <v>53</v>
      </c>
      <c r="RQZ54" s="105">
        <v>9491.7000000000007</v>
      </c>
      <c r="RRA54" s="90">
        <f t="shared" ref="RRA54:RRA55" si="2231">SUM(RQZ54/12)</f>
        <v>790.97500000000002</v>
      </c>
      <c r="RRB54" s="115">
        <v>0</v>
      </c>
      <c r="RRC54" s="115">
        <f t="shared" ref="RRC54:RRM55" si="2232">RRB54</f>
        <v>0</v>
      </c>
      <c r="RRD54" s="115">
        <f t="shared" si="2232"/>
        <v>0</v>
      </c>
      <c r="RRE54" s="115">
        <f t="shared" si="2232"/>
        <v>0</v>
      </c>
      <c r="RRF54" s="115">
        <f t="shared" si="2232"/>
        <v>0</v>
      </c>
      <c r="RRG54" s="115">
        <f t="shared" si="2232"/>
        <v>0</v>
      </c>
      <c r="RRH54" s="115">
        <f t="shared" si="2232"/>
        <v>0</v>
      </c>
      <c r="RRI54" s="115">
        <f t="shared" si="2232"/>
        <v>0</v>
      </c>
      <c r="RRJ54" s="115">
        <f t="shared" si="2232"/>
        <v>0</v>
      </c>
      <c r="RRK54" s="115">
        <f t="shared" si="2232"/>
        <v>0</v>
      </c>
      <c r="RRL54" s="115">
        <f t="shared" si="2232"/>
        <v>0</v>
      </c>
      <c r="RRM54" s="115">
        <f t="shared" si="2232"/>
        <v>0</v>
      </c>
      <c r="RRN54" s="95">
        <f t="shared" ref="RRN54:RRN55" si="2233">SUM(RRB54:RRM54)</f>
        <v>0</v>
      </c>
      <c r="RRO54" s="106" t="s">
        <v>53</v>
      </c>
      <c r="RRP54" s="105">
        <v>9491.7000000000007</v>
      </c>
      <c r="RRQ54" s="90">
        <f t="shared" ref="RRQ54:RRQ55" si="2234">SUM(RRP54/12)</f>
        <v>790.97500000000002</v>
      </c>
      <c r="RRR54" s="115">
        <v>0</v>
      </c>
      <c r="RRS54" s="115">
        <f t="shared" ref="RRS54:RSC55" si="2235">RRR54</f>
        <v>0</v>
      </c>
      <c r="RRT54" s="115">
        <f t="shared" si="2235"/>
        <v>0</v>
      </c>
      <c r="RRU54" s="115">
        <f t="shared" si="2235"/>
        <v>0</v>
      </c>
      <c r="RRV54" s="115">
        <f t="shared" si="2235"/>
        <v>0</v>
      </c>
      <c r="RRW54" s="115">
        <f t="shared" si="2235"/>
        <v>0</v>
      </c>
      <c r="RRX54" s="115">
        <f t="shared" si="2235"/>
        <v>0</v>
      </c>
      <c r="RRY54" s="115">
        <f t="shared" si="2235"/>
        <v>0</v>
      </c>
      <c r="RRZ54" s="115">
        <f t="shared" si="2235"/>
        <v>0</v>
      </c>
      <c r="RSA54" s="115">
        <f t="shared" si="2235"/>
        <v>0</v>
      </c>
      <c r="RSB54" s="115">
        <f t="shared" si="2235"/>
        <v>0</v>
      </c>
      <c r="RSC54" s="115">
        <f t="shared" si="2235"/>
        <v>0</v>
      </c>
      <c r="RSD54" s="95">
        <f t="shared" ref="RSD54:RSD55" si="2236">SUM(RRR54:RSC54)</f>
        <v>0</v>
      </c>
      <c r="RSE54" s="106" t="s">
        <v>53</v>
      </c>
      <c r="RSF54" s="105">
        <v>9491.7000000000007</v>
      </c>
      <c r="RSG54" s="90">
        <f t="shared" ref="RSG54:RSG55" si="2237">SUM(RSF54/12)</f>
        <v>790.97500000000002</v>
      </c>
      <c r="RSH54" s="115">
        <v>0</v>
      </c>
      <c r="RSI54" s="115">
        <f t="shared" ref="RSI54:RSS55" si="2238">RSH54</f>
        <v>0</v>
      </c>
      <c r="RSJ54" s="115">
        <f t="shared" si="2238"/>
        <v>0</v>
      </c>
      <c r="RSK54" s="115">
        <f t="shared" si="2238"/>
        <v>0</v>
      </c>
      <c r="RSL54" s="115">
        <f t="shared" si="2238"/>
        <v>0</v>
      </c>
      <c r="RSM54" s="115">
        <f t="shared" si="2238"/>
        <v>0</v>
      </c>
      <c r="RSN54" s="115">
        <f t="shared" si="2238"/>
        <v>0</v>
      </c>
      <c r="RSO54" s="115">
        <f t="shared" si="2238"/>
        <v>0</v>
      </c>
      <c r="RSP54" s="115">
        <f t="shared" si="2238"/>
        <v>0</v>
      </c>
      <c r="RSQ54" s="115">
        <f t="shared" si="2238"/>
        <v>0</v>
      </c>
      <c r="RSR54" s="115">
        <f t="shared" si="2238"/>
        <v>0</v>
      </c>
      <c r="RSS54" s="115">
        <f t="shared" si="2238"/>
        <v>0</v>
      </c>
      <c r="RST54" s="95">
        <f t="shared" ref="RST54:RST55" si="2239">SUM(RSH54:RSS54)</f>
        <v>0</v>
      </c>
      <c r="RSU54" s="106" t="s">
        <v>53</v>
      </c>
      <c r="RSV54" s="105">
        <v>9491.7000000000007</v>
      </c>
      <c r="RSW54" s="90">
        <f t="shared" ref="RSW54:RSW55" si="2240">SUM(RSV54/12)</f>
        <v>790.97500000000002</v>
      </c>
      <c r="RSX54" s="115">
        <v>0</v>
      </c>
      <c r="RSY54" s="115">
        <f t="shared" ref="RSY54:RTI55" si="2241">RSX54</f>
        <v>0</v>
      </c>
      <c r="RSZ54" s="115">
        <f t="shared" si="2241"/>
        <v>0</v>
      </c>
      <c r="RTA54" s="115">
        <f t="shared" si="2241"/>
        <v>0</v>
      </c>
      <c r="RTB54" s="115">
        <f t="shared" si="2241"/>
        <v>0</v>
      </c>
      <c r="RTC54" s="115">
        <f t="shared" si="2241"/>
        <v>0</v>
      </c>
      <c r="RTD54" s="115">
        <f t="shared" si="2241"/>
        <v>0</v>
      </c>
      <c r="RTE54" s="115">
        <f t="shared" si="2241"/>
        <v>0</v>
      </c>
      <c r="RTF54" s="115">
        <f t="shared" si="2241"/>
        <v>0</v>
      </c>
      <c r="RTG54" s="115">
        <f t="shared" si="2241"/>
        <v>0</v>
      </c>
      <c r="RTH54" s="115">
        <f t="shared" si="2241"/>
        <v>0</v>
      </c>
      <c r="RTI54" s="115">
        <f t="shared" si="2241"/>
        <v>0</v>
      </c>
      <c r="RTJ54" s="95">
        <f t="shared" ref="RTJ54:RTJ55" si="2242">SUM(RSX54:RTI54)</f>
        <v>0</v>
      </c>
      <c r="RTK54" s="106" t="s">
        <v>53</v>
      </c>
      <c r="RTL54" s="105">
        <v>9491.7000000000007</v>
      </c>
      <c r="RTM54" s="90">
        <f t="shared" ref="RTM54:RTM55" si="2243">SUM(RTL54/12)</f>
        <v>790.97500000000002</v>
      </c>
      <c r="RTN54" s="115">
        <v>0</v>
      </c>
      <c r="RTO54" s="115">
        <f t="shared" ref="RTO54:RTY55" si="2244">RTN54</f>
        <v>0</v>
      </c>
      <c r="RTP54" s="115">
        <f t="shared" si="2244"/>
        <v>0</v>
      </c>
      <c r="RTQ54" s="115">
        <f t="shared" si="2244"/>
        <v>0</v>
      </c>
      <c r="RTR54" s="115">
        <f t="shared" si="2244"/>
        <v>0</v>
      </c>
      <c r="RTS54" s="115">
        <f t="shared" si="2244"/>
        <v>0</v>
      </c>
      <c r="RTT54" s="115">
        <f t="shared" si="2244"/>
        <v>0</v>
      </c>
      <c r="RTU54" s="115">
        <f t="shared" si="2244"/>
        <v>0</v>
      </c>
      <c r="RTV54" s="115">
        <f t="shared" si="2244"/>
        <v>0</v>
      </c>
      <c r="RTW54" s="115">
        <f t="shared" si="2244"/>
        <v>0</v>
      </c>
      <c r="RTX54" s="115">
        <f t="shared" si="2244"/>
        <v>0</v>
      </c>
      <c r="RTY54" s="115">
        <f t="shared" si="2244"/>
        <v>0</v>
      </c>
      <c r="RTZ54" s="95">
        <f t="shared" ref="RTZ54:RTZ55" si="2245">SUM(RTN54:RTY54)</f>
        <v>0</v>
      </c>
      <c r="RUA54" s="106" t="s">
        <v>53</v>
      </c>
      <c r="RUB54" s="105">
        <v>9491.7000000000007</v>
      </c>
      <c r="RUC54" s="90">
        <f t="shared" ref="RUC54:RUC55" si="2246">SUM(RUB54/12)</f>
        <v>790.97500000000002</v>
      </c>
      <c r="RUD54" s="115">
        <v>0</v>
      </c>
      <c r="RUE54" s="115">
        <f t="shared" ref="RUE54:RUO55" si="2247">RUD54</f>
        <v>0</v>
      </c>
      <c r="RUF54" s="115">
        <f t="shared" si="2247"/>
        <v>0</v>
      </c>
      <c r="RUG54" s="115">
        <f t="shared" si="2247"/>
        <v>0</v>
      </c>
      <c r="RUH54" s="115">
        <f t="shared" si="2247"/>
        <v>0</v>
      </c>
      <c r="RUI54" s="115">
        <f t="shared" si="2247"/>
        <v>0</v>
      </c>
      <c r="RUJ54" s="115">
        <f t="shared" si="2247"/>
        <v>0</v>
      </c>
      <c r="RUK54" s="115">
        <f t="shared" si="2247"/>
        <v>0</v>
      </c>
      <c r="RUL54" s="115">
        <f t="shared" si="2247"/>
        <v>0</v>
      </c>
      <c r="RUM54" s="115">
        <f t="shared" si="2247"/>
        <v>0</v>
      </c>
      <c r="RUN54" s="115">
        <f t="shared" si="2247"/>
        <v>0</v>
      </c>
      <c r="RUO54" s="115">
        <f t="shared" si="2247"/>
        <v>0</v>
      </c>
      <c r="RUP54" s="95">
        <f t="shared" ref="RUP54:RUP55" si="2248">SUM(RUD54:RUO54)</f>
        <v>0</v>
      </c>
      <c r="RUQ54" s="106" t="s">
        <v>53</v>
      </c>
      <c r="RUR54" s="105">
        <v>9491.7000000000007</v>
      </c>
      <c r="RUS54" s="90">
        <f t="shared" ref="RUS54:RUS55" si="2249">SUM(RUR54/12)</f>
        <v>790.97500000000002</v>
      </c>
      <c r="RUT54" s="115">
        <v>0</v>
      </c>
      <c r="RUU54" s="115">
        <f t="shared" ref="RUU54:RVE55" si="2250">RUT54</f>
        <v>0</v>
      </c>
      <c r="RUV54" s="115">
        <f t="shared" si="2250"/>
        <v>0</v>
      </c>
      <c r="RUW54" s="115">
        <f t="shared" si="2250"/>
        <v>0</v>
      </c>
      <c r="RUX54" s="115">
        <f t="shared" si="2250"/>
        <v>0</v>
      </c>
      <c r="RUY54" s="115">
        <f t="shared" si="2250"/>
        <v>0</v>
      </c>
      <c r="RUZ54" s="115">
        <f t="shared" si="2250"/>
        <v>0</v>
      </c>
      <c r="RVA54" s="115">
        <f t="shared" si="2250"/>
        <v>0</v>
      </c>
      <c r="RVB54" s="115">
        <f t="shared" si="2250"/>
        <v>0</v>
      </c>
      <c r="RVC54" s="115">
        <f t="shared" si="2250"/>
        <v>0</v>
      </c>
      <c r="RVD54" s="115">
        <f t="shared" si="2250"/>
        <v>0</v>
      </c>
      <c r="RVE54" s="115">
        <f t="shared" si="2250"/>
        <v>0</v>
      </c>
      <c r="RVF54" s="95">
        <f t="shared" ref="RVF54:RVF55" si="2251">SUM(RUT54:RVE54)</f>
        <v>0</v>
      </c>
      <c r="RVG54" s="106" t="s">
        <v>53</v>
      </c>
      <c r="RVH54" s="105">
        <v>9491.7000000000007</v>
      </c>
      <c r="RVI54" s="90">
        <f t="shared" ref="RVI54:RVI55" si="2252">SUM(RVH54/12)</f>
        <v>790.97500000000002</v>
      </c>
      <c r="RVJ54" s="115">
        <v>0</v>
      </c>
      <c r="RVK54" s="115">
        <f t="shared" ref="RVK54:RVU55" si="2253">RVJ54</f>
        <v>0</v>
      </c>
      <c r="RVL54" s="115">
        <f t="shared" si="2253"/>
        <v>0</v>
      </c>
      <c r="RVM54" s="115">
        <f t="shared" si="2253"/>
        <v>0</v>
      </c>
      <c r="RVN54" s="115">
        <f t="shared" si="2253"/>
        <v>0</v>
      </c>
      <c r="RVO54" s="115">
        <f t="shared" si="2253"/>
        <v>0</v>
      </c>
      <c r="RVP54" s="115">
        <f t="shared" si="2253"/>
        <v>0</v>
      </c>
      <c r="RVQ54" s="115">
        <f t="shared" si="2253"/>
        <v>0</v>
      </c>
      <c r="RVR54" s="115">
        <f t="shared" si="2253"/>
        <v>0</v>
      </c>
      <c r="RVS54" s="115">
        <f t="shared" si="2253"/>
        <v>0</v>
      </c>
      <c r="RVT54" s="115">
        <f t="shared" si="2253"/>
        <v>0</v>
      </c>
      <c r="RVU54" s="115">
        <f t="shared" si="2253"/>
        <v>0</v>
      </c>
      <c r="RVV54" s="95">
        <f t="shared" ref="RVV54:RVV55" si="2254">SUM(RVJ54:RVU54)</f>
        <v>0</v>
      </c>
      <c r="RVW54" s="106" t="s">
        <v>53</v>
      </c>
      <c r="RVX54" s="105">
        <v>9491.7000000000007</v>
      </c>
      <c r="RVY54" s="90">
        <f t="shared" ref="RVY54:RVY55" si="2255">SUM(RVX54/12)</f>
        <v>790.97500000000002</v>
      </c>
      <c r="RVZ54" s="115">
        <v>0</v>
      </c>
      <c r="RWA54" s="115">
        <f t="shared" ref="RWA54:RWK55" si="2256">RVZ54</f>
        <v>0</v>
      </c>
      <c r="RWB54" s="115">
        <f t="shared" si="2256"/>
        <v>0</v>
      </c>
      <c r="RWC54" s="115">
        <f t="shared" si="2256"/>
        <v>0</v>
      </c>
      <c r="RWD54" s="115">
        <f t="shared" si="2256"/>
        <v>0</v>
      </c>
      <c r="RWE54" s="115">
        <f t="shared" si="2256"/>
        <v>0</v>
      </c>
      <c r="RWF54" s="115">
        <f t="shared" si="2256"/>
        <v>0</v>
      </c>
      <c r="RWG54" s="115">
        <f t="shared" si="2256"/>
        <v>0</v>
      </c>
      <c r="RWH54" s="115">
        <f t="shared" si="2256"/>
        <v>0</v>
      </c>
      <c r="RWI54" s="115">
        <f t="shared" si="2256"/>
        <v>0</v>
      </c>
      <c r="RWJ54" s="115">
        <f t="shared" si="2256"/>
        <v>0</v>
      </c>
      <c r="RWK54" s="115">
        <f t="shared" si="2256"/>
        <v>0</v>
      </c>
      <c r="RWL54" s="95">
        <f t="shared" ref="RWL54:RWL55" si="2257">SUM(RVZ54:RWK54)</f>
        <v>0</v>
      </c>
      <c r="RWM54" s="106" t="s">
        <v>53</v>
      </c>
      <c r="RWN54" s="105">
        <v>9491.7000000000007</v>
      </c>
      <c r="RWO54" s="90">
        <f t="shared" ref="RWO54:RWO55" si="2258">SUM(RWN54/12)</f>
        <v>790.97500000000002</v>
      </c>
      <c r="RWP54" s="115">
        <v>0</v>
      </c>
      <c r="RWQ54" s="115">
        <f t="shared" ref="RWQ54:RXA55" si="2259">RWP54</f>
        <v>0</v>
      </c>
      <c r="RWR54" s="115">
        <f t="shared" si="2259"/>
        <v>0</v>
      </c>
      <c r="RWS54" s="115">
        <f t="shared" si="2259"/>
        <v>0</v>
      </c>
      <c r="RWT54" s="115">
        <f t="shared" si="2259"/>
        <v>0</v>
      </c>
      <c r="RWU54" s="115">
        <f t="shared" si="2259"/>
        <v>0</v>
      </c>
      <c r="RWV54" s="115">
        <f t="shared" si="2259"/>
        <v>0</v>
      </c>
      <c r="RWW54" s="115">
        <f t="shared" si="2259"/>
        <v>0</v>
      </c>
      <c r="RWX54" s="115">
        <f t="shared" si="2259"/>
        <v>0</v>
      </c>
      <c r="RWY54" s="115">
        <f t="shared" si="2259"/>
        <v>0</v>
      </c>
      <c r="RWZ54" s="115">
        <f t="shared" si="2259"/>
        <v>0</v>
      </c>
      <c r="RXA54" s="115">
        <f t="shared" si="2259"/>
        <v>0</v>
      </c>
      <c r="RXB54" s="95">
        <f t="shared" ref="RXB54:RXB55" si="2260">SUM(RWP54:RXA54)</f>
        <v>0</v>
      </c>
      <c r="RXC54" s="106" t="s">
        <v>53</v>
      </c>
      <c r="RXD54" s="105">
        <v>9491.7000000000007</v>
      </c>
      <c r="RXE54" s="90">
        <f t="shared" ref="RXE54:RXE55" si="2261">SUM(RXD54/12)</f>
        <v>790.97500000000002</v>
      </c>
      <c r="RXF54" s="115">
        <v>0</v>
      </c>
      <c r="RXG54" s="115">
        <f t="shared" ref="RXG54:RXQ55" si="2262">RXF54</f>
        <v>0</v>
      </c>
      <c r="RXH54" s="115">
        <f t="shared" si="2262"/>
        <v>0</v>
      </c>
      <c r="RXI54" s="115">
        <f t="shared" si="2262"/>
        <v>0</v>
      </c>
      <c r="RXJ54" s="115">
        <f t="shared" si="2262"/>
        <v>0</v>
      </c>
      <c r="RXK54" s="115">
        <f t="shared" si="2262"/>
        <v>0</v>
      </c>
      <c r="RXL54" s="115">
        <f t="shared" si="2262"/>
        <v>0</v>
      </c>
      <c r="RXM54" s="115">
        <f t="shared" si="2262"/>
        <v>0</v>
      </c>
      <c r="RXN54" s="115">
        <f t="shared" si="2262"/>
        <v>0</v>
      </c>
      <c r="RXO54" s="115">
        <f t="shared" si="2262"/>
        <v>0</v>
      </c>
      <c r="RXP54" s="115">
        <f t="shared" si="2262"/>
        <v>0</v>
      </c>
      <c r="RXQ54" s="115">
        <f t="shared" si="2262"/>
        <v>0</v>
      </c>
      <c r="RXR54" s="95">
        <f t="shared" ref="RXR54:RXR55" si="2263">SUM(RXF54:RXQ54)</f>
        <v>0</v>
      </c>
      <c r="RXS54" s="106" t="s">
        <v>53</v>
      </c>
      <c r="RXT54" s="105">
        <v>9491.7000000000007</v>
      </c>
      <c r="RXU54" s="90">
        <f t="shared" ref="RXU54:RXU55" si="2264">SUM(RXT54/12)</f>
        <v>790.97500000000002</v>
      </c>
      <c r="RXV54" s="115">
        <v>0</v>
      </c>
      <c r="RXW54" s="115">
        <f t="shared" ref="RXW54:RYG55" si="2265">RXV54</f>
        <v>0</v>
      </c>
      <c r="RXX54" s="115">
        <f t="shared" si="2265"/>
        <v>0</v>
      </c>
      <c r="RXY54" s="115">
        <f t="shared" si="2265"/>
        <v>0</v>
      </c>
      <c r="RXZ54" s="115">
        <f t="shared" si="2265"/>
        <v>0</v>
      </c>
      <c r="RYA54" s="115">
        <f t="shared" si="2265"/>
        <v>0</v>
      </c>
      <c r="RYB54" s="115">
        <f t="shared" si="2265"/>
        <v>0</v>
      </c>
      <c r="RYC54" s="115">
        <f t="shared" si="2265"/>
        <v>0</v>
      </c>
      <c r="RYD54" s="115">
        <f t="shared" si="2265"/>
        <v>0</v>
      </c>
      <c r="RYE54" s="115">
        <f t="shared" si="2265"/>
        <v>0</v>
      </c>
      <c r="RYF54" s="115">
        <f t="shared" si="2265"/>
        <v>0</v>
      </c>
      <c r="RYG54" s="115">
        <f t="shared" si="2265"/>
        <v>0</v>
      </c>
      <c r="RYH54" s="95">
        <f t="shared" ref="RYH54:RYH55" si="2266">SUM(RXV54:RYG54)</f>
        <v>0</v>
      </c>
      <c r="RYI54" s="106" t="s">
        <v>53</v>
      </c>
      <c r="RYJ54" s="105">
        <v>9491.7000000000007</v>
      </c>
      <c r="RYK54" s="90">
        <f t="shared" ref="RYK54:RYK55" si="2267">SUM(RYJ54/12)</f>
        <v>790.97500000000002</v>
      </c>
      <c r="RYL54" s="115">
        <v>0</v>
      </c>
      <c r="RYM54" s="115">
        <f t="shared" ref="RYM54:RYW55" si="2268">RYL54</f>
        <v>0</v>
      </c>
      <c r="RYN54" s="115">
        <f t="shared" si="2268"/>
        <v>0</v>
      </c>
      <c r="RYO54" s="115">
        <f t="shared" si="2268"/>
        <v>0</v>
      </c>
      <c r="RYP54" s="115">
        <f t="shared" si="2268"/>
        <v>0</v>
      </c>
      <c r="RYQ54" s="115">
        <f t="shared" si="2268"/>
        <v>0</v>
      </c>
      <c r="RYR54" s="115">
        <f t="shared" si="2268"/>
        <v>0</v>
      </c>
      <c r="RYS54" s="115">
        <f t="shared" si="2268"/>
        <v>0</v>
      </c>
      <c r="RYT54" s="115">
        <f t="shared" si="2268"/>
        <v>0</v>
      </c>
      <c r="RYU54" s="115">
        <f t="shared" si="2268"/>
        <v>0</v>
      </c>
      <c r="RYV54" s="115">
        <f t="shared" si="2268"/>
        <v>0</v>
      </c>
      <c r="RYW54" s="115">
        <f t="shared" si="2268"/>
        <v>0</v>
      </c>
      <c r="RYX54" s="95">
        <f t="shared" ref="RYX54:RYX55" si="2269">SUM(RYL54:RYW54)</f>
        <v>0</v>
      </c>
      <c r="RYY54" s="106" t="s">
        <v>53</v>
      </c>
      <c r="RYZ54" s="105">
        <v>9491.7000000000007</v>
      </c>
      <c r="RZA54" s="90">
        <f t="shared" ref="RZA54:RZA55" si="2270">SUM(RYZ54/12)</f>
        <v>790.97500000000002</v>
      </c>
      <c r="RZB54" s="115">
        <v>0</v>
      </c>
      <c r="RZC54" s="115">
        <f t="shared" ref="RZC54:RZM55" si="2271">RZB54</f>
        <v>0</v>
      </c>
      <c r="RZD54" s="115">
        <f t="shared" si="2271"/>
        <v>0</v>
      </c>
      <c r="RZE54" s="115">
        <f t="shared" si="2271"/>
        <v>0</v>
      </c>
      <c r="RZF54" s="115">
        <f t="shared" si="2271"/>
        <v>0</v>
      </c>
      <c r="RZG54" s="115">
        <f t="shared" si="2271"/>
        <v>0</v>
      </c>
      <c r="RZH54" s="115">
        <f t="shared" si="2271"/>
        <v>0</v>
      </c>
      <c r="RZI54" s="115">
        <f t="shared" si="2271"/>
        <v>0</v>
      </c>
      <c r="RZJ54" s="115">
        <f t="shared" si="2271"/>
        <v>0</v>
      </c>
      <c r="RZK54" s="115">
        <f t="shared" si="2271"/>
        <v>0</v>
      </c>
      <c r="RZL54" s="115">
        <f t="shared" si="2271"/>
        <v>0</v>
      </c>
      <c r="RZM54" s="115">
        <f t="shared" si="2271"/>
        <v>0</v>
      </c>
      <c r="RZN54" s="95">
        <f t="shared" ref="RZN54:RZN55" si="2272">SUM(RZB54:RZM54)</f>
        <v>0</v>
      </c>
      <c r="RZO54" s="106" t="s">
        <v>53</v>
      </c>
      <c r="RZP54" s="105">
        <v>9491.7000000000007</v>
      </c>
      <c r="RZQ54" s="90">
        <f t="shared" ref="RZQ54:RZQ55" si="2273">SUM(RZP54/12)</f>
        <v>790.97500000000002</v>
      </c>
      <c r="RZR54" s="115">
        <v>0</v>
      </c>
      <c r="RZS54" s="115">
        <f t="shared" ref="RZS54:SAC55" si="2274">RZR54</f>
        <v>0</v>
      </c>
      <c r="RZT54" s="115">
        <f t="shared" si="2274"/>
        <v>0</v>
      </c>
      <c r="RZU54" s="115">
        <f t="shared" si="2274"/>
        <v>0</v>
      </c>
      <c r="RZV54" s="115">
        <f t="shared" si="2274"/>
        <v>0</v>
      </c>
      <c r="RZW54" s="115">
        <f t="shared" si="2274"/>
        <v>0</v>
      </c>
      <c r="RZX54" s="115">
        <f t="shared" si="2274"/>
        <v>0</v>
      </c>
      <c r="RZY54" s="115">
        <f t="shared" si="2274"/>
        <v>0</v>
      </c>
      <c r="RZZ54" s="115">
        <f t="shared" si="2274"/>
        <v>0</v>
      </c>
      <c r="SAA54" s="115">
        <f t="shared" si="2274"/>
        <v>0</v>
      </c>
      <c r="SAB54" s="115">
        <f t="shared" si="2274"/>
        <v>0</v>
      </c>
      <c r="SAC54" s="115">
        <f t="shared" si="2274"/>
        <v>0</v>
      </c>
      <c r="SAD54" s="95">
        <f t="shared" ref="SAD54:SAD55" si="2275">SUM(RZR54:SAC54)</f>
        <v>0</v>
      </c>
      <c r="SAE54" s="106" t="s">
        <v>53</v>
      </c>
      <c r="SAF54" s="105">
        <v>9491.7000000000007</v>
      </c>
      <c r="SAG54" s="90">
        <f t="shared" ref="SAG54:SAG55" si="2276">SUM(SAF54/12)</f>
        <v>790.97500000000002</v>
      </c>
      <c r="SAH54" s="115">
        <v>0</v>
      </c>
      <c r="SAI54" s="115">
        <f t="shared" ref="SAI54:SAS55" si="2277">SAH54</f>
        <v>0</v>
      </c>
      <c r="SAJ54" s="115">
        <f t="shared" si="2277"/>
        <v>0</v>
      </c>
      <c r="SAK54" s="115">
        <f t="shared" si="2277"/>
        <v>0</v>
      </c>
      <c r="SAL54" s="115">
        <f t="shared" si="2277"/>
        <v>0</v>
      </c>
      <c r="SAM54" s="115">
        <f t="shared" si="2277"/>
        <v>0</v>
      </c>
      <c r="SAN54" s="115">
        <f t="shared" si="2277"/>
        <v>0</v>
      </c>
      <c r="SAO54" s="115">
        <f t="shared" si="2277"/>
        <v>0</v>
      </c>
      <c r="SAP54" s="115">
        <f t="shared" si="2277"/>
        <v>0</v>
      </c>
      <c r="SAQ54" s="115">
        <f t="shared" si="2277"/>
        <v>0</v>
      </c>
      <c r="SAR54" s="115">
        <f t="shared" si="2277"/>
        <v>0</v>
      </c>
      <c r="SAS54" s="115">
        <f t="shared" si="2277"/>
        <v>0</v>
      </c>
      <c r="SAT54" s="95">
        <f t="shared" ref="SAT54:SAT55" si="2278">SUM(SAH54:SAS54)</f>
        <v>0</v>
      </c>
      <c r="SAU54" s="106" t="s">
        <v>53</v>
      </c>
      <c r="SAV54" s="105">
        <v>9491.7000000000007</v>
      </c>
      <c r="SAW54" s="90">
        <f t="shared" ref="SAW54:SAW55" si="2279">SUM(SAV54/12)</f>
        <v>790.97500000000002</v>
      </c>
      <c r="SAX54" s="115">
        <v>0</v>
      </c>
      <c r="SAY54" s="115">
        <f t="shared" ref="SAY54:SBI55" si="2280">SAX54</f>
        <v>0</v>
      </c>
      <c r="SAZ54" s="115">
        <f t="shared" si="2280"/>
        <v>0</v>
      </c>
      <c r="SBA54" s="115">
        <f t="shared" si="2280"/>
        <v>0</v>
      </c>
      <c r="SBB54" s="115">
        <f t="shared" si="2280"/>
        <v>0</v>
      </c>
      <c r="SBC54" s="115">
        <f t="shared" si="2280"/>
        <v>0</v>
      </c>
      <c r="SBD54" s="115">
        <f t="shared" si="2280"/>
        <v>0</v>
      </c>
      <c r="SBE54" s="115">
        <f t="shared" si="2280"/>
        <v>0</v>
      </c>
      <c r="SBF54" s="115">
        <f t="shared" si="2280"/>
        <v>0</v>
      </c>
      <c r="SBG54" s="115">
        <f t="shared" si="2280"/>
        <v>0</v>
      </c>
      <c r="SBH54" s="115">
        <f t="shared" si="2280"/>
        <v>0</v>
      </c>
      <c r="SBI54" s="115">
        <f t="shared" si="2280"/>
        <v>0</v>
      </c>
      <c r="SBJ54" s="95">
        <f t="shared" ref="SBJ54:SBJ55" si="2281">SUM(SAX54:SBI54)</f>
        <v>0</v>
      </c>
      <c r="SBK54" s="106" t="s">
        <v>53</v>
      </c>
      <c r="SBL54" s="105">
        <v>9491.7000000000007</v>
      </c>
      <c r="SBM54" s="90">
        <f t="shared" ref="SBM54:SBM55" si="2282">SUM(SBL54/12)</f>
        <v>790.97500000000002</v>
      </c>
      <c r="SBN54" s="115">
        <v>0</v>
      </c>
      <c r="SBO54" s="115">
        <f t="shared" ref="SBO54:SBY55" si="2283">SBN54</f>
        <v>0</v>
      </c>
      <c r="SBP54" s="115">
        <f t="shared" si="2283"/>
        <v>0</v>
      </c>
      <c r="SBQ54" s="115">
        <f t="shared" si="2283"/>
        <v>0</v>
      </c>
      <c r="SBR54" s="115">
        <f t="shared" si="2283"/>
        <v>0</v>
      </c>
      <c r="SBS54" s="115">
        <f t="shared" si="2283"/>
        <v>0</v>
      </c>
      <c r="SBT54" s="115">
        <f t="shared" si="2283"/>
        <v>0</v>
      </c>
      <c r="SBU54" s="115">
        <f t="shared" si="2283"/>
        <v>0</v>
      </c>
      <c r="SBV54" s="115">
        <f t="shared" si="2283"/>
        <v>0</v>
      </c>
      <c r="SBW54" s="115">
        <f t="shared" si="2283"/>
        <v>0</v>
      </c>
      <c r="SBX54" s="115">
        <f t="shared" si="2283"/>
        <v>0</v>
      </c>
      <c r="SBY54" s="115">
        <f t="shared" si="2283"/>
        <v>0</v>
      </c>
      <c r="SBZ54" s="95">
        <f t="shared" ref="SBZ54:SBZ55" si="2284">SUM(SBN54:SBY54)</f>
        <v>0</v>
      </c>
      <c r="SCA54" s="106" t="s">
        <v>53</v>
      </c>
      <c r="SCB54" s="105">
        <v>9491.7000000000007</v>
      </c>
      <c r="SCC54" s="90">
        <f t="shared" ref="SCC54:SCC55" si="2285">SUM(SCB54/12)</f>
        <v>790.97500000000002</v>
      </c>
      <c r="SCD54" s="115">
        <v>0</v>
      </c>
      <c r="SCE54" s="115">
        <f t="shared" ref="SCE54:SCO55" si="2286">SCD54</f>
        <v>0</v>
      </c>
      <c r="SCF54" s="115">
        <f t="shared" si="2286"/>
        <v>0</v>
      </c>
      <c r="SCG54" s="115">
        <f t="shared" si="2286"/>
        <v>0</v>
      </c>
      <c r="SCH54" s="115">
        <f t="shared" si="2286"/>
        <v>0</v>
      </c>
      <c r="SCI54" s="115">
        <f t="shared" si="2286"/>
        <v>0</v>
      </c>
      <c r="SCJ54" s="115">
        <f t="shared" si="2286"/>
        <v>0</v>
      </c>
      <c r="SCK54" s="115">
        <f t="shared" si="2286"/>
        <v>0</v>
      </c>
      <c r="SCL54" s="115">
        <f t="shared" si="2286"/>
        <v>0</v>
      </c>
      <c r="SCM54" s="115">
        <f t="shared" si="2286"/>
        <v>0</v>
      </c>
      <c r="SCN54" s="115">
        <f t="shared" si="2286"/>
        <v>0</v>
      </c>
      <c r="SCO54" s="115">
        <f t="shared" si="2286"/>
        <v>0</v>
      </c>
      <c r="SCP54" s="95">
        <f t="shared" ref="SCP54:SCP55" si="2287">SUM(SCD54:SCO54)</f>
        <v>0</v>
      </c>
      <c r="SCQ54" s="106" t="s">
        <v>53</v>
      </c>
      <c r="SCR54" s="105">
        <v>9491.7000000000007</v>
      </c>
      <c r="SCS54" s="90">
        <f t="shared" ref="SCS54:SCS55" si="2288">SUM(SCR54/12)</f>
        <v>790.97500000000002</v>
      </c>
      <c r="SCT54" s="115">
        <v>0</v>
      </c>
      <c r="SCU54" s="115">
        <f t="shared" ref="SCU54:SDE55" si="2289">SCT54</f>
        <v>0</v>
      </c>
      <c r="SCV54" s="115">
        <f t="shared" si="2289"/>
        <v>0</v>
      </c>
      <c r="SCW54" s="115">
        <f t="shared" si="2289"/>
        <v>0</v>
      </c>
      <c r="SCX54" s="115">
        <f t="shared" si="2289"/>
        <v>0</v>
      </c>
      <c r="SCY54" s="115">
        <f t="shared" si="2289"/>
        <v>0</v>
      </c>
      <c r="SCZ54" s="115">
        <f t="shared" si="2289"/>
        <v>0</v>
      </c>
      <c r="SDA54" s="115">
        <f t="shared" si="2289"/>
        <v>0</v>
      </c>
      <c r="SDB54" s="115">
        <f t="shared" si="2289"/>
        <v>0</v>
      </c>
      <c r="SDC54" s="115">
        <f t="shared" si="2289"/>
        <v>0</v>
      </c>
      <c r="SDD54" s="115">
        <f t="shared" si="2289"/>
        <v>0</v>
      </c>
      <c r="SDE54" s="115">
        <f t="shared" si="2289"/>
        <v>0</v>
      </c>
      <c r="SDF54" s="95">
        <f t="shared" ref="SDF54:SDF55" si="2290">SUM(SCT54:SDE54)</f>
        <v>0</v>
      </c>
      <c r="SDG54" s="106" t="s">
        <v>53</v>
      </c>
      <c r="SDH54" s="105">
        <v>9491.7000000000007</v>
      </c>
      <c r="SDI54" s="90">
        <f t="shared" ref="SDI54:SDI55" si="2291">SUM(SDH54/12)</f>
        <v>790.97500000000002</v>
      </c>
      <c r="SDJ54" s="115">
        <v>0</v>
      </c>
      <c r="SDK54" s="115">
        <f t="shared" ref="SDK54:SDU55" si="2292">SDJ54</f>
        <v>0</v>
      </c>
      <c r="SDL54" s="115">
        <f t="shared" si="2292"/>
        <v>0</v>
      </c>
      <c r="SDM54" s="115">
        <f t="shared" si="2292"/>
        <v>0</v>
      </c>
      <c r="SDN54" s="115">
        <f t="shared" si="2292"/>
        <v>0</v>
      </c>
      <c r="SDO54" s="115">
        <f t="shared" si="2292"/>
        <v>0</v>
      </c>
      <c r="SDP54" s="115">
        <f t="shared" si="2292"/>
        <v>0</v>
      </c>
      <c r="SDQ54" s="115">
        <f t="shared" si="2292"/>
        <v>0</v>
      </c>
      <c r="SDR54" s="115">
        <f t="shared" si="2292"/>
        <v>0</v>
      </c>
      <c r="SDS54" s="115">
        <f t="shared" si="2292"/>
        <v>0</v>
      </c>
      <c r="SDT54" s="115">
        <f t="shared" si="2292"/>
        <v>0</v>
      </c>
      <c r="SDU54" s="115">
        <f t="shared" si="2292"/>
        <v>0</v>
      </c>
      <c r="SDV54" s="95">
        <f t="shared" ref="SDV54:SDV55" si="2293">SUM(SDJ54:SDU54)</f>
        <v>0</v>
      </c>
      <c r="SDW54" s="106" t="s">
        <v>53</v>
      </c>
      <c r="SDX54" s="105">
        <v>9491.7000000000007</v>
      </c>
      <c r="SDY54" s="90">
        <f t="shared" ref="SDY54:SDY55" si="2294">SUM(SDX54/12)</f>
        <v>790.97500000000002</v>
      </c>
      <c r="SDZ54" s="115">
        <v>0</v>
      </c>
      <c r="SEA54" s="115">
        <f t="shared" ref="SEA54:SEK55" si="2295">SDZ54</f>
        <v>0</v>
      </c>
      <c r="SEB54" s="115">
        <f t="shared" si="2295"/>
        <v>0</v>
      </c>
      <c r="SEC54" s="115">
        <f t="shared" si="2295"/>
        <v>0</v>
      </c>
      <c r="SED54" s="115">
        <f t="shared" si="2295"/>
        <v>0</v>
      </c>
      <c r="SEE54" s="115">
        <f t="shared" si="2295"/>
        <v>0</v>
      </c>
      <c r="SEF54" s="115">
        <f t="shared" si="2295"/>
        <v>0</v>
      </c>
      <c r="SEG54" s="115">
        <f t="shared" si="2295"/>
        <v>0</v>
      </c>
      <c r="SEH54" s="115">
        <f t="shared" si="2295"/>
        <v>0</v>
      </c>
      <c r="SEI54" s="115">
        <f t="shared" si="2295"/>
        <v>0</v>
      </c>
      <c r="SEJ54" s="115">
        <f t="shared" si="2295"/>
        <v>0</v>
      </c>
      <c r="SEK54" s="115">
        <f t="shared" si="2295"/>
        <v>0</v>
      </c>
      <c r="SEL54" s="95">
        <f t="shared" ref="SEL54:SEL55" si="2296">SUM(SDZ54:SEK54)</f>
        <v>0</v>
      </c>
      <c r="SEM54" s="106" t="s">
        <v>53</v>
      </c>
      <c r="SEN54" s="105">
        <v>9491.7000000000007</v>
      </c>
      <c r="SEO54" s="90">
        <f t="shared" ref="SEO54:SEO55" si="2297">SUM(SEN54/12)</f>
        <v>790.97500000000002</v>
      </c>
      <c r="SEP54" s="115">
        <v>0</v>
      </c>
      <c r="SEQ54" s="115">
        <f t="shared" ref="SEQ54:SFA55" si="2298">SEP54</f>
        <v>0</v>
      </c>
      <c r="SER54" s="115">
        <f t="shared" si="2298"/>
        <v>0</v>
      </c>
      <c r="SES54" s="115">
        <f t="shared" si="2298"/>
        <v>0</v>
      </c>
      <c r="SET54" s="115">
        <f t="shared" si="2298"/>
        <v>0</v>
      </c>
      <c r="SEU54" s="115">
        <f t="shared" si="2298"/>
        <v>0</v>
      </c>
      <c r="SEV54" s="115">
        <f t="shared" si="2298"/>
        <v>0</v>
      </c>
      <c r="SEW54" s="115">
        <f t="shared" si="2298"/>
        <v>0</v>
      </c>
      <c r="SEX54" s="115">
        <f t="shared" si="2298"/>
        <v>0</v>
      </c>
      <c r="SEY54" s="115">
        <f t="shared" si="2298"/>
        <v>0</v>
      </c>
      <c r="SEZ54" s="115">
        <f t="shared" si="2298"/>
        <v>0</v>
      </c>
      <c r="SFA54" s="115">
        <f t="shared" si="2298"/>
        <v>0</v>
      </c>
      <c r="SFB54" s="95">
        <f t="shared" ref="SFB54:SFB55" si="2299">SUM(SEP54:SFA54)</f>
        <v>0</v>
      </c>
      <c r="SFC54" s="106" t="s">
        <v>53</v>
      </c>
      <c r="SFD54" s="105">
        <v>9491.7000000000007</v>
      </c>
      <c r="SFE54" s="90">
        <f t="shared" ref="SFE54:SFE55" si="2300">SUM(SFD54/12)</f>
        <v>790.97500000000002</v>
      </c>
      <c r="SFF54" s="115">
        <v>0</v>
      </c>
      <c r="SFG54" s="115">
        <f t="shared" ref="SFG54:SFQ55" si="2301">SFF54</f>
        <v>0</v>
      </c>
      <c r="SFH54" s="115">
        <f t="shared" si="2301"/>
        <v>0</v>
      </c>
      <c r="SFI54" s="115">
        <f t="shared" si="2301"/>
        <v>0</v>
      </c>
      <c r="SFJ54" s="115">
        <f t="shared" si="2301"/>
        <v>0</v>
      </c>
      <c r="SFK54" s="115">
        <f t="shared" si="2301"/>
        <v>0</v>
      </c>
      <c r="SFL54" s="115">
        <f t="shared" si="2301"/>
        <v>0</v>
      </c>
      <c r="SFM54" s="115">
        <f t="shared" si="2301"/>
        <v>0</v>
      </c>
      <c r="SFN54" s="115">
        <f t="shared" si="2301"/>
        <v>0</v>
      </c>
      <c r="SFO54" s="115">
        <f t="shared" si="2301"/>
        <v>0</v>
      </c>
      <c r="SFP54" s="115">
        <f t="shared" si="2301"/>
        <v>0</v>
      </c>
      <c r="SFQ54" s="115">
        <f t="shared" si="2301"/>
        <v>0</v>
      </c>
      <c r="SFR54" s="95">
        <f t="shared" ref="SFR54:SFR55" si="2302">SUM(SFF54:SFQ54)</f>
        <v>0</v>
      </c>
      <c r="SFS54" s="106" t="s">
        <v>53</v>
      </c>
      <c r="SFT54" s="105">
        <v>9491.7000000000007</v>
      </c>
      <c r="SFU54" s="90">
        <f t="shared" ref="SFU54:SFU55" si="2303">SUM(SFT54/12)</f>
        <v>790.97500000000002</v>
      </c>
      <c r="SFV54" s="115">
        <v>0</v>
      </c>
      <c r="SFW54" s="115">
        <f t="shared" ref="SFW54:SGG55" si="2304">SFV54</f>
        <v>0</v>
      </c>
      <c r="SFX54" s="115">
        <f t="shared" si="2304"/>
        <v>0</v>
      </c>
      <c r="SFY54" s="115">
        <f t="shared" si="2304"/>
        <v>0</v>
      </c>
      <c r="SFZ54" s="115">
        <f t="shared" si="2304"/>
        <v>0</v>
      </c>
      <c r="SGA54" s="115">
        <f t="shared" si="2304"/>
        <v>0</v>
      </c>
      <c r="SGB54" s="115">
        <f t="shared" si="2304"/>
        <v>0</v>
      </c>
      <c r="SGC54" s="115">
        <f t="shared" si="2304"/>
        <v>0</v>
      </c>
      <c r="SGD54" s="115">
        <f t="shared" si="2304"/>
        <v>0</v>
      </c>
      <c r="SGE54" s="115">
        <f t="shared" si="2304"/>
        <v>0</v>
      </c>
      <c r="SGF54" s="115">
        <f t="shared" si="2304"/>
        <v>0</v>
      </c>
      <c r="SGG54" s="115">
        <f t="shared" si="2304"/>
        <v>0</v>
      </c>
      <c r="SGH54" s="95">
        <f t="shared" ref="SGH54:SGH55" si="2305">SUM(SFV54:SGG54)</f>
        <v>0</v>
      </c>
      <c r="SGI54" s="106" t="s">
        <v>53</v>
      </c>
      <c r="SGJ54" s="105">
        <v>9491.7000000000007</v>
      </c>
      <c r="SGK54" s="90">
        <f t="shared" ref="SGK54:SGK55" si="2306">SUM(SGJ54/12)</f>
        <v>790.97500000000002</v>
      </c>
      <c r="SGL54" s="115">
        <v>0</v>
      </c>
      <c r="SGM54" s="115">
        <f t="shared" ref="SGM54:SGW55" si="2307">SGL54</f>
        <v>0</v>
      </c>
      <c r="SGN54" s="115">
        <f t="shared" si="2307"/>
        <v>0</v>
      </c>
      <c r="SGO54" s="115">
        <f t="shared" si="2307"/>
        <v>0</v>
      </c>
      <c r="SGP54" s="115">
        <f t="shared" si="2307"/>
        <v>0</v>
      </c>
      <c r="SGQ54" s="115">
        <f t="shared" si="2307"/>
        <v>0</v>
      </c>
      <c r="SGR54" s="115">
        <f t="shared" si="2307"/>
        <v>0</v>
      </c>
      <c r="SGS54" s="115">
        <f t="shared" si="2307"/>
        <v>0</v>
      </c>
      <c r="SGT54" s="115">
        <f t="shared" si="2307"/>
        <v>0</v>
      </c>
      <c r="SGU54" s="115">
        <f t="shared" si="2307"/>
        <v>0</v>
      </c>
      <c r="SGV54" s="115">
        <f t="shared" si="2307"/>
        <v>0</v>
      </c>
      <c r="SGW54" s="115">
        <f t="shared" si="2307"/>
        <v>0</v>
      </c>
      <c r="SGX54" s="95">
        <f t="shared" ref="SGX54:SGX55" si="2308">SUM(SGL54:SGW54)</f>
        <v>0</v>
      </c>
      <c r="SGY54" s="106" t="s">
        <v>53</v>
      </c>
      <c r="SGZ54" s="105">
        <v>9491.7000000000007</v>
      </c>
      <c r="SHA54" s="90">
        <f t="shared" ref="SHA54:SHA55" si="2309">SUM(SGZ54/12)</f>
        <v>790.97500000000002</v>
      </c>
      <c r="SHB54" s="115">
        <v>0</v>
      </c>
      <c r="SHC54" s="115">
        <f t="shared" ref="SHC54:SHM55" si="2310">SHB54</f>
        <v>0</v>
      </c>
      <c r="SHD54" s="115">
        <f t="shared" si="2310"/>
        <v>0</v>
      </c>
      <c r="SHE54" s="115">
        <f t="shared" si="2310"/>
        <v>0</v>
      </c>
      <c r="SHF54" s="115">
        <f t="shared" si="2310"/>
        <v>0</v>
      </c>
      <c r="SHG54" s="115">
        <f t="shared" si="2310"/>
        <v>0</v>
      </c>
      <c r="SHH54" s="115">
        <f t="shared" si="2310"/>
        <v>0</v>
      </c>
      <c r="SHI54" s="115">
        <f t="shared" si="2310"/>
        <v>0</v>
      </c>
      <c r="SHJ54" s="115">
        <f t="shared" si="2310"/>
        <v>0</v>
      </c>
      <c r="SHK54" s="115">
        <f t="shared" si="2310"/>
        <v>0</v>
      </c>
      <c r="SHL54" s="115">
        <f t="shared" si="2310"/>
        <v>0</v>
      </c>
      <c r="SHM54" s="115">
        <f t="shared" si="2310"/>
        <v>0</v>
      </c>
      <c r="SHN54" s="95">
        <f t="shared" ref="SHN54:SHN55" si="2311">SUM(SHB54:SHM54)</f>
        <v>0</v>
      </c>
      <c r="SHO54" s="106" t="s">
        <v>53</v>
      </c>
      <c r="SHP54" s="105">
        <v>9491.7000000000007</v>
      </c>
      <c r="SHQ54" s="90">
        <f t="shared" ref="SHQ54:SHQ55" si="2312">SUM(SHP54/12)</f>
        <v>790.97500000000002</v>
      </c>
      <c r="SHR54" s="115">
        <v>0</v>
      </c>
      <c r="SHS54" s="115">
        <f t="shared" ref="SHS54:SIC55" si="2313">SHR54</f>
        <v>0</v>
      </c>
      <c r="SHT54" s="115">
        <f t="shared" si="2313"/>
        <v>0</v>
      </c>
      <c r="SHU54" s="115">
        <f t="shared" si="2313"/>
        <v>0</v>
      </c>
      <c r="SHV54" s="115">
        <f t="shared" si="2313"/>
        <v>0</v>
      </c>
      <c r="SHW54" s="115">
        <f t="shared" si="2313"/>
        <v>0</v>
      </c>
      <c r="SHX54" s="115">
        <f t="shared" si="2313"/>
        <v>0</v>
      </c>
      <c r="SHY54" s="115">
        <f t="shared" si="2313"/>
        <v>0</v>
      </c>
      <c r="SHZ54" s="115">
        <f t="shared" si="2313"/>
        <v>0</v>
      </c>
      <c r="SIA54" s="115">
        <f t="shared" si="2313"/>
        <v>0</v>
      </c>
      <c r="SIB54" s="115">
        <f t="shared" si="2313"/>
        <v>0</v>
      </c>
      <c r="SIC54" s="115">
        <f t="shared" si="2313"/>
        <v>0</v>
      </c>
      <c r="SID54" s="95">
        <f t="shared" ref="SID54:SID55" si="2314">SUM(SHR54:SIC54)</f>
        <v>0</v>
      </c>
      <c r="SIE54" s="106" t="s">
        <v>53</v>
      </c>
      <c r="SIF54" s="105">
        <v>9491.7000000000007</v>
      </c>
      <c r="SIG54" s="90">
        <f t="shared" ref="SIG54:SIG55" si="2315">SUM(SIF54/12)</f>
        <v>790.97500000000002</v>
      </c>
      <c r="SIH54" s="115">
        <v>0</v>
      </c>
      <c r="SII54" s="115">
        <f t="shared" ref="SII54:SIS55" si="2316">SIH54</f>
        <v>0</v>
      </c>
      <c r="SIJ54" s="115">
        <f t="shared" si="2316"/>
        <v>0</v>
      </c>
      <c r="SIK54" s="115">
        <f t="shared" si="2316"/>
        <v>0</v>
      </c>
      <c r="SIL54" s="115">
        <f t="shared" si="2316"/>
        <v>0</v>
      </c>
      <c r="SIM54" s="115">
        <f t="shared" si="2316"/>
        <v>0</v>
      </c>
      <c r="SIN54" s="115">
        <f t="shared" si="2316"/>
        <v>0</v>
      </c>
      <c r="SIO54" s="115">
        <f t="shared" si="2316"/>
        <v>0</v>
      </c>
      <c r="SIP54" s="115">
        <f t="shared" si="2316"/>
        <v>0</v>
      </c>
      <c r="SIQ54" s="115">
        <f t="shared" si="2316"/>
        <v>0</v>
      </c>
      <c r="SIR54" s="115">
        <f t="shared" si="2316"/>
        <v>0</v>
      </c>
      <c r="SIS54" s="115">
        <f t="shared" si="2316"/>
        <v>0</v>
      </c>
      <c r="SIT54" s="95">
        <f t="shared" ref="SIT54:SIT55" si="2317">SUM(SIH54:SIS54)</f>
        <v>0</v>
      </c>
      <c r="SIU54" s="106" t="s">
        <v>53</v>
      </c>
      <c r="SIV54" s="105">
        <v>9491.7000000000007</v>
      </c>
      <c r="SIW54" s="90">
        <f t="shared" ref="SIW54:SIW55" si="2318">SUM(SIV54/12)</f>
        <v>790.97500000000002</v>
      </c>
      <c r="SIX54" s="115">
        <v>0</v>
      </c>
      <c r="SIY54" s="115">
        <f t="shared" ref="SIY54:SJI55" si="2319">SIX54</f>
        <v>0</v>
      </c>
      <c r="SIZ54" s="115">
        <f t="shared" si="2319"/>
        <v>0</v>
      </c>
      <c r="SJA54" s="115">
        <f t="shared" si="2319"/>
        <v>0</v>
      </c>
      <c r="SJB54" s="115">
        <f t="shared" si="2319"/>
        <v>0</v>
      </c>
      <c r="SJC54" s="115">
        <f t="shared" si="2319"/>
        <v>0</v>
      </c>
      <c r="SJD54" s="115">
        <f t="shared" si="2319"/>
        <v>0</v>
      </c>
      <c r="SJE54" s="115">
        <f t="shared" si="2319"/>
        <v>0</v>
      </c>
      <c r="SJF54" s="115">
        <f t="shared" si="2319"/>
        <v>0</v>
      </c>
      <c r="SJG54" s="115">
        <f t="shared" si="2319"/>
        <v>0</v>
      </c>
      <c r="SJH54" s="115">
        <f t="shared" si="2319"/>
        <v>0</v>
      </c>
      <c r="SJI54" s="115">
        <f t="shared" si="2319"/>
        <v>0</v>
      </c>
      <c r="SJJ54" s="95">
        <f t="shared" ref="SJJ54:SJJ55" si="2320">SUM(SIX54:SJI54)</f>
        <v>0</v>
      </c>
      <c r="SJK54" s="106" t="s">
        <v>53</v>
      </c>
      <c r="SJL54" s="105">
        <v>9491.7000000000007</v>
      </c>
      <c r="SJM54" s="90">
        <f t="shared" ref="SJM54:SJM55" si="2321">SUM(SJL54/12)</f>
        <v>790.97500000000002</v>
      </c>
      <c r="SJN54" s="115">
        <v>0</v>
      </c>
      <c r="SJO54" s="115">
        <f t="shared" ref="SJO54:SJY55" si="2322">SJN54</f>
        <v>0</v>
      </c>
      <c r="SJP54" s="115">
        <f t="shared" si="2322"/>
        <v>0</v>
      </c>
      <c r="SJQ54" s="115">
        <f t="shared" si="2322"/>
        <v>0</v>
      </c>
      <c r="SJR54" s="115">
        <f t="shared" si="2322"/>
        <v>0</v>
      </c>
      <c r="SJS54" s="115">
        <f t="shared" si="2322"/>
        <v>0</v>
      </c>
      <c r="SJT54" s="115">
        <f t="shared" si="2322"/>
        <v>0</v>
      </c>
      <c r="SJU54" s="115">
        <f t="shared" si="2322"/>
        <v>0</v>
      </c>
      <c r="SJV54" s="115">
        <f t="shared" si="2322"/>
        <v>0</v>
      </c>
      <c r="SJW54" s="115">
        <f t="shared" si="2322"/>
        <v>0</v>
      </c>
      <c r="SJX54" s="115">
        <f t="shared" si="2322"/>
        <v>0</v>
      </c>
      <c r="SJY54" s="115">
        <f t="shared" si="2322"/>
        <v>0</v>
      </c>
      <c r="SJZ54" s="95">
        <f t="shared" ref="SJZ54:SJZ55" si="2323">SUM(SJN54:SJY54)</f>
        <v>0</v>
      </c>
      <c r="SKA54" s="106" t="s">
        <v>53</v>
      </c>
      <c r="SKB54" s="105">
        <v>9491.7000000000007</v>
      </c>
      <c r="SKC54" s="90">
        <f t="shared" ref="SKC54:SKC55" si="2324">SUM(SKB54/12)</f>
        <v>790.97500000000002</v>
      </c>
      <c r="SKD54" s="115">
        <v>0</v>
      </c>
      <c r="SKE54" s="115">
        <f t="shared" ref="SKE54:SKO55" si="2325">SKD54</f>
        <v>0</v>
      </c>
      <c r="SKF54" s="115">
        <f t="shared" si="2325"/>
        <v>0</v>
      </c>
      <c r="SKG54" s="115">
        <f t="shared" si="2325"/>
        <v>0</v>
      </c>
      <c r="SKH54" s="115">
        <f t="shared" si="2325"/>
        <v>0</v>
      </c>
      <c r="SKI54" s="115">
        <f t="shared" si="2325"/>
        <v>0</v>
      </c>
      <c r="SKJ54" s="115">
        <f t="shared" si="2325"/>
        <v>0</v>
      </c>
      <c r="SKK54" s="115">
        <f t="shared" si="2325"/>
        <v>0</v>
      </c>
      <c r="SKL54" s="115">
        <f t="shared" si="2325"/>
        <v>0</v>
      </c>
      <c r="SKM54" s="115">
        <f t="shared" si="2325"/>
        <v>0</v>
      </c>
      <c r="SKN54" s="115">
        <f t="shared" si="2325"/>
        <v>0</v>
      </c>
      <c r="SKO54" s="115">
        <f t="shared" si="2325"/>
        <v>0</v>
      </c>
      <c r="SKP54" s="95">
        <f t="shared" ref="SKP54:SKP55" si="2326">SUM(SKD54:SKO54)</f>
        <v>0</v>
      </c>
      <c r="SKQ54" s="106" t="s">
        <v>53</v>
      </c>
      <c r="SKR54" s="105">
        <v>9491.7000000000007</v>
      </c>
      <c r="SKS54" s="90">
        <f t="shared" ref="SKS54:SKS55" si="2327">SUM(SKR54/12)</f>
        <v>790.97500000000002</v>
      </c>
      <c r="SKT54" s="115">
        <v>0</v>
      </c>
      <c r="SKU54" s="115">
        <f t="shared" ref="SKU54:SLE55" si="2328">SKT54</f>
        <v>0</v>
      </c>
      <c r="SKV54" s="115">
        <f t="shared" si="2328"/>
        <v>0</v>
      </c>
      <c r="SKW54" s="115">
        <f t="shared" si="2328"/>
        <v>0</v>
      </c>
      <c r="SKX54" s="115">
        <f t="shared" si="2328"/>
        <v>0</v>
      </c>
      <c r="SKY54" s="115">
        <f t="shared" si="2328"/>
        <v>0</v>
      </c>
      <c r="SKZ54" s="115">
        <f t="shared" si="2328"/>
        <v>0</v>
      </c>
      <c r="SLA54" s="115">
        <f t="shared" si="2328"/>
        <v>0</v>
      </c>
      <c r="SLB54" s="115">
        <f t="shared" si="2328"/>
        <v>0</v>
      </c>
      <c r="SLC54" s="115">
        <f t="shared" si="2328"/>
        <v>0</v>
      </c>
      <c r="SLD54" s="115">
        <f t="shared" si="2328"/>
        <v>0</v>
      </c>
      <c r="SLE54" s="115">
        <f t="shared" si="2328"/>
        <v>0</v>
      </c>
      <c r="SLF54" s="95">
        <f t="shared" ref="SLF54:SLF55" si="2329">SUM(SKT54:SLE54)</f>
        <v>0</v>
      </c>
      <c r="SLG54" s="106" t="s">
        <v>53</v>
      </c>
      <c r="SLH54" s="105">
        <v>9491.7000000000007</v>
      </c>
      <c r="SLI54" s="90">
        <f t="shared" ref="SLI54:SLI55" si="2330">SUM(SLH54/12)</f>
        <v>790.97500000000002</v>
      </c>
      <c r="SLJ54" s="115">
        <v>0</v>
      </c>
      <c r="SLK54" s="115">
        <f t="shared" ref="SLK54:SLU55" si="2331">SLJ54</f>
        <v>0</v>
      </c>
      <c r="SLL54" s="115">
        <f t="shared" si="2331"/>
        <v>0</v>
      </c>
      <c r="SLM54" s="115">
        <f t="shared" si="2331"/>
        <v>0</v>
      </c>
      <c r="SLN54" s="115">
        <f t="shared" si="2331"/>
        <v>0</v>
      </c>
      <c r="SLO54" s="115">
        <f t="shared" si="2331"/>
        <v>0</v>
      </c>
      <c r="SLP54" s="115">
        <f t="shared" si="2331"/>
        <v>0</v>
      </c>
      <c r="SLQ54" s="115">
        <f t="shared" si="2331"/>
        <v>0</v>
      </c>
      <c r="SLR54" s="115">
        <f t="shared" si="2331"/>
        <v>0</v>
      </c>
      <c r="SLS54" s="115">
        <f t="shared" si="2331"/>
        <v>0</v>
      </c>
      <c r="SLT54" s="115">
        <f t="shared" si="2331"/>
        <v>0</v>
      </c>
      <c r="SLU54" s="115">
        <f t="shared" si="2331"/>
        <v>0</v>
      </c>
      <c r="SLV54" s="95">
        <f t="shared" ref="SLV54:SLV55" si="2332">SUM(SLJ54:SLU54)</f>
        <v>0</v>
      </c>
      <c r="SLW54" s="106" t="s">
        <v>53</v>
      </c>
      <c r="SLX54" s="105">
        <v>9491.7000000000007</v>
      </c>
      <c r="SLY54" s="90">
        <f t="shared" ref="SLY54:SLY55" si="2333">SUM(SLX54/12)</f>
        <v>790.97500000000002</v>
      </c>
      <c r="SLZ54" s="115">
        <v>0</v>
      </c>
      <c r="SMA54" s="115">
        <f t="shared" ref="SMA54:SMK55" si="2334">SLZ54</f>
        <v>0</v>
      </c>
      <c r="SMB54" s="115">
        <f t="shared" si="2334"/>
        <v>0</v>
      </c>
      <c r="SMC54" s="115">
        <f t="shared" si="2334"/>
        <v>0</v>
      </c>
      <c r="SMD54" s="115">
        <f t="shared" si="2334"/>
        <v>0</v>
      </c>
      <c r="SME54" s="115">
        <f t="shared" si="2334"/>
        <v>0</v>
      </c>
      <c r="SMF54" s="115">
        <f t="shared" si="2334"/>
        <v>0</v>
      </c>
      <c r="SMG54" s="115">
        <f t="shared" si="2334"/>
        <v>0</v>
      </c>
      <c r="SMH54" s="115">
        <f t="shared" si="2334"/>
        <v>0</v>
      </c>
      <c r="SMI54" s="115">
        <f t="shared" si="2334"/>
        <v>0</v>
      </c>
      <c r="SMJ54" s="115">
        <f t="shared" si="2334"/>
        <v>0</v>
      </c>
      <c r="SMK54" s="115">
        <f t="shared" si="2334"/>
        <v>0</v>
      </c>
      <c r="SML54" s="95">
        <f t="shared" ref="SML54:SML55" si="2335">SUM(SLZ54:SMK54)</f>
        <v>0</v>
      </c>
      <c r="SMM54" s="106" t="s">
        <v>53</v>
      </c>
      <c r="SMN54" s="105">
        <v>9491.7000000000007</v>
      </c>
      <c r="SMO54" s="90">
        <f t="shared" ref="SMO54:SMO55" si="2336">SUM(SMN54/12)</f>
        <v>790.97500000000002</v>
      </c>
      <c r="SMP54" s="115">
        <v>0</v>
      </c>
      <c r="SMQ54" s="115">
        <f t="shared" ref="SMQ54:SNA55" si="2337">SMP54</f>
        <v>0</v>
      </c>
      <c r="SMR54" s="115">
        <f t="shared" si="2337"/>
        <v>0</v>
      </c>
      <c r="SMS54" s="115">
        <f t="shared" si="2337"/>
        <v>0</v>
      </c>
      <c r="SMT54" s="115">
        <f t="shared" si="2337"/>
        <v>0</v>
      </c>
      <c r="SMU54" s="115">
        <f t="shared" si="2337"/>
        <v>0</v>
      </c>
      <c r="SMV54" s="115">
        <f t="shared" si="2337"/>
        <v>0</v>
      </c>
      <c r="SMW54" s="115">
        <f t="shared" si="2337"/>
        <v>0</v>
      </c>
      <c r="SMX54" s="115">
        <f t="shared" si="2337"/>
        <v>0</v>
      </c>
      <c r="SMY54" s="115">
        <f t="shared" si="2337"/>
        <v>0</v>
      </c>
      <c r="SMZ54" s="115">
        <f t="shared" si="2337"/>
        <v>0</v>
      </c>
      <c r="SNA54" s="115">
        <f t="shared" si="2337"/>
        <v>0</v>
      </c>
      <c r="SNB54" s="95">
        <f t="shared" ref="SNB54:SNB55" si="2338">SUM(SMP54:SNA54)</f>
        <v>0</v>
      </c>
      <c r="SNC54" s="106" t="s">
        <v>53</v>
      </c>
      <c r="SND54" s="105">
        <v>9491.7000000000007</v>
      </c>
      <c r="SNE54" s="90">
        <f t="shared" ref="SNE54:SNE55" si="2339">SUM(SND54/12)</f>
        <v>790.97500000000002</v>
      </c>
      <c r="SNF54" s="115">
        <v>0</v>
      </c>
      <c r="SNG54" s="115">
        <f t="shared" ref="SNG54:SNQ55" si="2340">SNF54</f>
        <v>0</v>
      </c>
      <c r="SNH54" s="115">
        <f t="shared" si="2340"/>
        <v>0</v>
      </c>
      <c r="SNI54" s="115">
        <f t="shared" si="2340"/>
        <v>0</v>
      </c>
      <c r="SNJ54" s="115">
        <f t="shared" si="2340"/>
        <v>0</v>
      </c>
      <c r="SNK54" s="115">
        <f t="shared" si="2340"/>
        <v>0</v>
      </c>
      <c r="SNL54" s="115">
        <f t="shared" si="2340"/>
        <v>0</v>
      </c>
      <c r="SNM54" s="115">
        <f t="shared" si="2340"/>
        <v>0</v>
      </c>
      <c r="SNN54" s="115">
        <f t="shared" si="2340"/>
        <v>0</v>
      </c>
      <c r="SNO54" s="115">
        <f t="shared" si="2340"/>
        <v>0</v>
      </c>
      <c r="SNP54" s="115">
        <f t="shared" si="2340"/>
        <v>0</v>
      </c>
      <c r="SNQ54" s="115">
        <f t="shared" si="2340"/>
        <v>0</v>
      </c>
      <c r="SNR54" s="95">
        <f t="shared" ref="SNR54:SNR55" si="2341">SUM(SNF54:SNQ54)</f>
        <v>0</v>
      </c>
      <c r="SNS54" s="106" t="s">
        <v>53</v>
      </c>
      <c r="SNT54" s="105">
        <v>9491.7000000000007</v>
      </c>
      <c r="SNU54" s="90">
        <f t="shared" ref="SNU54:SNU55" si="2342">SUM(SNT54/12)</f>
        <v>790.97500000000002</v>
      </c>
      <c r="SNV54" s="115">
        <v>0</v>
      </c>
      <c r="SNW54" s="115">
        <f t="shared" ref="SNW54:SOG55" si="2343">SNV54</f>
        <v>0</v>
      </c>
      <c r="SNX54" s="115">
        <f t="shared" si="2343"/>
        <v>0</v>
      </c>
      <c r="SNY54" s="115">
        <f t="shared" si="2343"/>
        <v>0</v>
      </c>
      <c r="SNZ54" s="115">
        <f t="shared" si="2343"/>
        <v>0</v>
      </c>
      <c r="SOA54" s="115">
        <f t="shared" si="2343"/>
        <v>0</v>
      </c>
      <c r="SOB54" s="115">
        <f t="shared" si="2343"/>
        <v>0</v>
      </c>
      <c r="SOC54" s="115">
        <f t="shared" si="2343"/>
        <v>0</v>
      </c>
      <c r="SOD54" s="115">
        <f t="shared" si="2343"/>
        <v>0</v>
      </c>
      <c r="SOE54" s="115">
        <f t="shared" si="2343"/>
        <v>0</v>
      </c>
      <c r="SOF54" s="115">
        <f t="shared" si="2343"/>
        <v>0</v>
      </c>
      <c r="SOG54" s="115">
        <f t="shared" si="2343"/>
        <v>0</v>
      </c>
      <c r="SOH54" s="95">
        <f t="shared" ref="SOH54:SOH55" si="2344">SUM(SNV54:SOG54)</f>
        <v>0</v>
      </c>
      <c r="SOI54" s="106" t="s">
        <v>53</v>
      </c>
      <c r="SOJ54" s="105">
        <v>9491.7000000000007</v>
      </c>
      <c r="SOK54" s="90">
        <f t="shared" ref="SOK54:SOK55" si="2345">SUM(SOJ54/12)</f>
        <v>790.97500000000002</v>
      </c>
      <c r="SOL54" s="115">
        <v>0</v>
      </c>
      <c r="SOM54" s="115">
        <f t="shared" ref="SOM54:SOW55" si="2346">SOL54</f>
        <v>0</v>
      </c>
      <c r="SON54" s="115">
        <f t="shared" si="2346"/>
        <v>0</v>
      </c>
      <c r="SOO54" s="115">
        <f t="shared" si="2346"/>
        <v>0</v>
      </c>
      <c r="SOP54" s="115">
        <f t="shared" si="2346"/>
        <v>0</v>
      </c>
      <c r="SOQ54" s="115">
        <f t="shared" si="2346"/>
        <v>0</v>
      </c>
      <c r="SOR54" s="115">
        <f t="shared" si="2346"/>
        <v>0</v>
      </c>
      <c r="SOS54" s="115">
        <f t="shared" si="2346"/>
        <v>0</v>
      </c>
      <c r="SOT54" s="115">
        <f t="shared" si="2346"/>
        <v>0</v>
      </c>
      <c r="SOU54" s="115">
        <f t="shared" si="2346"/>
        <v>0</v>
      </c>
      <c r="SOV54" s="115">
        <f t="shared" si="2346"/>
        <v>0</v>
      </c>
      <c r="SOW54" s="115">
        <f t="shared" si="2346"/>
        <v>0</v>
      </c>
      <c r="SOX54" s="95">
        <f t="shared" ref="SOX54:SOX55" si="2347">SUM(SOL54:SOW54)</f>
        <v>0</v>
      </c>
      <c r="SOY54" s="106" t="s">
        <v>53</v>
      </c>
      <c r="SOZ54" s="105">
        <v>9491.7000000000007</v>
      </c>
      <c r="SPA54" s="90">
        <f t="shared" ref="SPA54:SPA55" si="2348">SUM(SOZ54/12)</f>
        <v>790.97500000000002</v>
      </c>
      <c r="SPB54" s="115">
        <v>0</v>
      </c>
      <c r="SPC54" s="115">
        <f t="shared" ref="SPC54:SPM55" si="2349">SPB54</f>
        <v>0</v>
      </c>
      <c r="SPD54" s="115">
        <f t="shared" si="2349"/>
        <v>0</v>
      </c>
      <c r="SPE54" s="115">
        <f t="shared" si="2349"/>
        <v>0</v>
      </c>
      <c r="SPF54" s="115">
        <f t="shared" si="2349"/>
        <v>0</v>
      </c>
      <c r="SPG54" s="115">
        <f t="shared" si="2349"/>
        <v>0</v>
      </c>
      <c r="SPH54" s="115">
        <f t="shared" si="2349"/>
        <v>0</v>
      </c>
      <c r="SPI54" s="115">
        <f t="shared" si="2349"/>
        <v>0</v>
      </c>
      <c r="SPJ54" s="115">
        <f t="shared" si="2349"/>
        <v>0</v>
      </c>
      <c r="SPK54" s="115">
        <f t="shared" si="2349"/>
        <v>0</v>
      </c>
      <c r="SPL54" s="115">
        <f t="shared" si="2349"/>
        <v>0</v>
      </c>
      <c r="SPM54" s="115">
        <f t="shared" si="2349"/>
        <v>0</v>
      </c>
      <c r="SPN54" s="95">
        <f t="shared" ref="SPN54:SPN55" si="2350">SUM(SPB54:SPM54)</f>
        <v>0</v>
      </c>
      <c r="SPO54" s="106" t="s">
        <v>53</v>
      </c>
      <c r="SPP54" s="105">
        <v>9491.7000000000007</v>
      </c>
      <c r="SPQ54" s="90">
        <f t="shared" ref="SPQ54:SPQ55" si="2351">SUM(SPP54/12)</f>
        <v>790.97500000000002</v>
      </c>
      <c r="SPR54" s="115">
        <v>0</v>
      </c>
      <c r="SPS54" s="115">
        <f t="shared" ref="SPS54:SQC55" si="2352">SPR54</f>
        <v>0</v>
      </c>
      <c r="SPT54" s="115">
        <f t="shared" si="2352"/>
        <v>0</v>
      </c>
      <c r="SPU54" s="115">
        <f t="shared" si="2352"/>
        <v>0</v>
      </c>
      <c r="SPV54" s="115">
        <f t="shared" si="2352"/>
        <v>0</v>
      </c>
      <c r="SPW54" s="115">
        <f t="shared" si="2352"/>
        <v>0</v>
      </c>
      <c r="SPX54" s="115">
        <f t="shared" si="2352"/>
        <v>0</v>
      </c>
      <c r="SPY54" s="115">
        <f t="shared" si="2352"/>
        <v>0</v>
      </c>
      <c r="SPZ54" s="115">
        <f t="shared" si="2352"/>
        <v>0</v>
      </c>
      <c r="SQA54" s="115">
        <f t="shared" si="2352"/>
        <v>0</v>
      </c>
      <c r="SQB54" s="115">
        <f t="shared" si="2352"/>
        <v>0</v>
      </c>
      <c r="SQC54" s="115">
        <f t="shared" si="2352"/>
        <v>0</v>
      </c>
      <c r="SQD54" s="95">
        <f t="shared" ref="SQD54:SQD55" si="2353">SUM(SPR54:SQC54)</f>
        <v>0</v>
      </c>
      <c r="SQE54" s="106" t="s">
        <v>53</v>
      </c>
      <c r="SQF54" s="105">
        <v>9491.7000000000007</v>
      </c>
      <c r="SQG54" s="90">
        <f t="shared" ref="SQG54:SQG55" si="2354">SUM(SQF54/12)</f>
        <v>790.97500000000002</v>
      </c>
      <c r="SQH54" s="115">
        <v>0</v>
      </c>
      <c r="SQI54" s="115">
        <f t="shared" ref="SQI54:SQS55" si="2355">SQH54</f>
        <v>0</v>
      </c>
      <c r="SQJ54" s="115">
        <f t="shared" si="2355"/>
        <v>0</v>
      </c>
      <c r="SQK54" s="115">
        <f t="shared" si="2355"/>
        <v>0</v>
      </c>
      <c r="SQL54" s="115">
        <f t="shared" si="2355"/>
        <v>0</v>
      </c>
      <c r="SQM54" s="115">
        <f t="shared" si="2355"/>
        <v>0</v>
      </c>
      <c r="SQN54" s="115">
        <f t="shared" si="2355"/>
        <v>0</v>
      </c>
      <c r="SQO54" s="115">
        <f t="shared" si="2355"/>
        <v>0</v>
      </c>
      <c r="SQP54" s="115">
        <f t="shared" si="2355"/>
        <v>0</v>
      </c>
      <c r="SQQ54" s="115">
        <f t="shared" si="2355"/>
        <v>0</v>
      </c>
      <c r="SQR54" s="115">
        <f t="shared" si="2355"/>
        <v>0</v>
      </c>
      <c r="SQS54" s="115">
        <f t="shared" si="2355"/>
        <v>0</v>
      </c>
      <c r="SQT54" s="95">
        <f t="shared" ref="SQT54:SQT55" si="2356">SUM(SQH54:SQS54)</f>
        <v>0</v>
      </c>
      <c r="SQU54" s="106" t="s">
        <v>53</v>
      </c>
      <c r="SQV54" s="105">
        <v>9491.7000000000007</v>
      </c>
      <c r="SQW54" s="90">
        <f t="shared" ref="SQW54:SQW55" si="2357">SUM(SQV54/12)</f>
        <v>790.97500000000002</v>
      </c>
      <c r="SQX54" s="115">
        <v>0</v>
      </c>
      <c r="SQY54" s="115">
        <f t="shared" ref="SQY54:SRI55" si="2358">SQX54</f>
        <v>0</v>
      </c>
      <c r="SQZ54" s="115">
        <f t="shared" si="2358"/>
        <v>0</v>
      </c>
      <c r="SRA54" s="115">
        <f t="shared" si="2358"/>
        <v>0</v>
      </c>
      <c r="SRB54" s="115">
        <f t="shared" si="2358"/>
        <v>0</v>
      </c>
      <c r="SRC54" s="115">
        <f t="shared" si="2358"/>
        <v>0</v>
      </c>
      <c r="SRD54" s="115">
        <f t="shared" si="2358"/>
        <v>0</v>
      </c>
      <c r="SRE54" s="115">
        <f t="shared" si="2358"/>
        <v>0</v>
      </c>
      <c r="SRF54" s="115">
        <f t="shared" si="2358"/>
        <v>0</v>
      </c>
      <c r="SRG54" s="115">
        <f t="shared" si="2358"/>
        <v>0</v>
      </c>
      <c r="SRH54" s="115">
        <f t="shared" si="2358"/>
        <v>0</v>
      </c>
      <c r="SRI54" s="115">
        <f t="shared" si="2358"/>
        <v>0</v>
      </c>
      <c r="SRJ54" s="95">
        <f t="shared" ref="SRJ54:SRJ55" si="2359">SUM(SQX54:SRI54)</f>
        <v>0</v>
      </c>
      <c r="SRK54" s="106" t="s">
        <v>53</v>
      </c>
      <c r="SRL54" s="105">
        <v>9491.7000000000007</v>
      </c>
      <c r="SRM54" s="90">
        <f t="shared" ref="SRM54:SRM55" si="2360">SUM(SRL54/12)</f>
        <v>790.97500000000002</v>
      </c>
      <c r="SRN54" s="115">
        <v>0</v>
      </c>
      <c r="SRO54" s="115">
        <f t="shared" ref="SRO54:SRY55" si="2361">SRN54</f>
        <v>0</v>
      </c>
      <c r="SRP54" s="115">
        <f t="shared" si="2361"/>
        <v>0</v>
      </c>
      <c r="SRQ54" s="115">
        <f t="shared" si="2361"/>
        <v>0</v>
      </c>
      <c r="SRR54" s="115">
        <f t="shared" si="2361"/>
        <v>0</v>
      </c>
      <c r="SRS54" s="115">
        <f t="shared" si="2361"/>
        <v>0</v>
      </c>
      <c r="SRT54" s="115">
        <f t="shared" si="2361"/>
        <v>0</v>
      </c>
      <c r="SRU54" s="115">
        <f t="shared" si="2361"/>
        <v>0</v>
      </c>
      <c r="SRV54" s="115">
        <f t="shared" si="2361"/>
        <v>0</v>
      </c>
      <c r="SRW54" s="115">
        <f t="shared" si="2361"/>
        <v>0</v>
      </c>
      <c r="SRX54" s="115">
        <f t="shared" si="2361"/>
        <v>0</v>
      </c>
      <c r="SRY54" s="115">
        <f t="shared" si="2361"/>
        <v>0</v>
      </c>
      <c r="SRZ54" s="95">
        <f t="shared" ref="SRZ54:SRZ55" si="2362">SUM(SRN54:SRY54)</f>
        <v>0</v>
      </c>
      <c r="SSA54" s="106" t="s">
        <v>53</v>
      </c>
      <c r="SSB54" s="105">
        <v>9491.7000000000007</v>
      </c>
      <c r="SSC54" s="90">
        <f t="shared" ref="SSC54:SSC55" si="2363">SUM(SSB54/12)</f>
        <v>790.97500000000002</v>
      </c>
      <c r="SSD54" s="115">
        <v>0</v>
      </c>
      <c r="SSE54" s="115">
        <f t="shared" ref="SSE54:SSO55" si="2364">SSD54</f>
        <v>0</v>
      </c>
      <c r="SSF54" s="115">
        <f t="shared" si="2364"/>
        <v>0</v>
      </c>
      <c r="SSG54" s="115">
        <f t="shared" si="2364"/>
        <v>0</v>
      </c>
      <c r="SSH54" s="115">
        <f t="shared" si="2364"/>
        <v>0</v>
      </c>
      <c r="SSI54" s="115">
        <f t="shared" si="2364"/>
        <v>0</v>
      </c>
      <c r="SSJ54" s="115">
        <f t="shared" si="2364"/>
        <v>0</v>
      </c>
      <c r="SSK54" s="115">
        <f t="shared" si="2364"/>
        <v>0</v>
      </c>
      <c r="SSL54" s="115">
        <f t="shared" si="2364"/>
        <v>0</v>
      </c>
      <c r="SSM54" s="115">
        <f t="shared" si="2364"/>
        <v>0</v>
      </c>
      <c r="SSN54" s="115">
        <f t="shared" si="2364"/>
        <v>0</v>
      </c>
      <c r="SSO54" s="115">
        <f t="shared" si="2364"/>
        <v>0</v>
      </c>
      <c r="SSP54" s="95">
        <f t="shared" ref="SSP54:SSP55" si="2365">SUM(SSD54:SSO54)</f>
        <v>0</v>
      </c>
      <c r="SSQ54" s="106" t="s">
        <v>53</v>
      </c>
      <c r="SSR54" s="105">
        <v>9491.7000000000007</v>
      </c>
      <c r="SSS54" s="90">
        <f t="shared" ref="SSS54:SSS55" si="2366">SUM(SSR54/12)</f>
        <v>790.97500000000002</v>
      </c>
      <c r="SST54" s="115">
        <v>0</v>
      </c>
      <c r="SSU54" s="115">
        <f t="shared" ref="SSU54:STE55" si="2367">SST54</f>
        <v>0</v>
      </c>
      <c r="SSV54" s="115">
        <f t="shared" si="2367"/>
        <v>0</v>
      </c>
      <c r="SSW54" s="115">
        <f t="shared" si="2367"/>
        <v>0</v>
      </c>
      <c r="SSX54" s="115">
        <f t="shared" si="2367"/>
        <v>0</v>
      </c>
      <c r="SSY54" s="115">
        <f t="shared" si="2367"/>
        <v>0</v>
      </c>
      <c r="SSZ54" s="115">
        <f t="shared" si="2367"/>
        <v>0</v>
      </c>
      <c r="STA54" s="115">
        <f t="shared" si="2367"/>
        <v>0</v>
      </c>
      <c r="STB54" s="115">
        <f t="shared" si="2367"/>
        <v>0</v>
      </c>
      <c r="STC54" s="115">
        <f t="shared" si="2367"/>
        <v>0</v>
      </c>
      <c r="STD54" s="115">
        <f t="shared" si="2367"/>
        <v>0</v>
      </c>
      <c r="STE54" s="115">
        <f t="shared" si="2367"/>
        <v>0</v>
      </c>
      <c r="STF54" s="95">
        <f t="shared" ref="STF54:STF55" si="2368">SUM(SST54:STE54)</f>
        <v>0</v>
      </c>
      <c r="STG54" s="106" t="s">
        <v>53</v>
      </c>
      <c r="STH54" s="105">
        <v>9491.7000000000007</v>
      </c>
      <c r="STI54" s="90">
        <f t="shared" ref="STI54:STI55" si="2369">SUM(STH54/12)</f>
        <v>790.97500000000002</v>
      </c>
      <c r="STJ54" s="115">
        <v>0</v>
      </c>
      <c r="STK54" s="115">
        <f t="shared" ref="STK54:STU55" si="2370">STJ54</f>
        <v>0</v>
      </c>
      <c r="STL54" s="115">
        <f t="shared" si="2370"/>
        <v>0</v>
      </c>
      <c r="STM54" s="115">
        <f t="shared" si="2370"/>
        <v>0</v>
      </c>
      <c r="STN54" s="115">
        <f t="shared" si="2370"/>
        <v>0</v>
      </c>
      <c r="STO54" s="115">
        <f t="shared" si="2370"/>
        <v>0</v>
      </c>
      <c r="STP54" s="115">
        <f t="shared" si="2370"/>
        <v>0</v>
      </c>
      <c r="STQ54" s="115">
        <f t="shared" si="2370"/>
        <v>0</v>
      </c>
      <c r="STR54" s="115">
        <f t="shared" si="2370"/>
        <v>0</v>
      </c>
      <c r="STS54" s="115">
        <f t="shared" si="2370"/>
        <v>0</v>
      </c>
      <c r="STT54" s="115">
        <f t="shared" si="2370"/>
        <v>0</v>
      </c>
      <c r="STU54" s="115">
        <f t="shared" si="2370"/>
        <v>0</v>
      </c>
      <c r="STV54" s="95">
        <f t="shared" ref="STV54:STV55" si="2371">SUM(STJ54:STU54)</f>
        <v>0</v>
      </c>
      <c r="STW54" s="106" t="s">
        <v>53</v>
      </c>
      <c r="STX54" s="105">
        <v>9491.7000000000007</v>
      </c>
      <c r="STY54" s="90">
        <f t="shared" ref="STY54:STY55" si="2372">SUM(STX54/12)</f>
        <v>790.97500000000002</v>
      </c>
      <c r="STZ54" s="115">
        <v>0</v>
      </c>
      <c r="SUA54" s="115">
        <f t="shared" ref="SUA54:SUK55" si="2373">STZ54</f>
        <v>0</v>
      </c>
      <c r="SUB54" s="115">
        <f t="shared" si="2373"/>
        <v>0</v>
      </c>
      <c r="SUC54" s="115">
        <f t="shared" si="2373"/>
        <v>0</v>
      </c>
      <c r="SUD54" s="115">
        <f t="shared" si="2373"/>
        <v>0</v>
      </c>
      <c r="SUE54" s="115">
        <f t="shared" si="2373"/>
        <v>0</v>
      </c>
      <c r="SUF54" s="115">
        <f t="shared" si="2373"/>
        <v>0</v>
      </c>
      <c r="SUG54" s="115">
        <f t="shared" si="2373"/>
        <v>0</v>
      </c>
      <c r="SUH54" s="115">
        <f t="shared" si="2373"/>
        <v>0</v>
      </c>
      <c r="SUI54" s="115">
        <f t="shared" si="2373"/>
        <v>0</v>
      </c>
      <c r="SUJ54" s="115">
        <f t="shared" si="2373"/>
        <v>0</v>
      </c>
      <c r="SUK54" s="115">
        <f t="shared" si="2373"/>
        <v>0</v>
      </c>
      <c r="SUL54" s="95">
        <f t="shared" ref="SUL54:SUL55" si="2374">SUM(STZ54:SUK54)</f>
        <v>0</v>
      </c>
      <c r="SUM54" s="106" t="s">
        <v>53</v>
      </c>
      <c r="SUN54" s="105">
        <v>9491.7000000000007</v>
      </c>
      <c r="SUO54" s="90">
        <f t="shared" ref="SUO54:SUO55" si="2375">SUM(SUN54/12)</f>
        <v>790.97500000000002</v>
      </c>
      <c r="SUP54" s="115">
        <v>0</v>
      </c>
      <c r="SUQ54" s="115">
        <f t="shared" ref="SUQ54:SVA55" si="2376">SUP54</f>
        <v>0</v>
      </c>
      <c r="SUR54" s="115">
        <f t="shared" si="2376"/>
        <v>0</v>
      </c>
      <c r="SUS54" s="115">
        <f t="shared" si="2376"/>
        <v>0</v>
      </c>
      <c r="SUT54" s="115">
        <f t="shared" si="2376"/>
        <v>0</v>
      </c>
      <c r="SUU54" s="115">
        <f t="shared" si="2376"/>
        <v>0</v>
      </c>
      <c r="SUV54" s="115">
        <f t="shared" si="2376"/>
        <v>0</v>
      </c>
      <c r="SUW54" s="115">
        <f t="shared" si="2376"/>
        <v>0</v>
      </c>
      <c r="SUX54" s="115">
        <f t="shared" si="2376"/>
        <v>0</v>
      </c>
      <c r="SUY54" s="115">
        <f t="shared" si="2376"/>
        <v>0</v>
      </c>
      <c r="SUZ54" s="115">
        <f t="shared" si="2376"/>
        <v>0</v>
      </c>
      <c r="SVA54" s="115">
        <f t="shared" si="2376"/>
        <v>0</v>
      </c>
      <c r="SVB54" s="95">
        <f t="shared" ref="SVB54:SVB55" si="2377">SUM(SUP54:SVA54)</f>
        <v>0</v>
      </c>
      <c r="SVC54" s="106" t="s">
        <v>53</v>
      </c>
      <c r="SVD54" s="105">
        <v>9491.7000000000007</v>
      </c>
      <c r="SVE54" s="90">
        <f t="shared" ref="SVE54:SVE55" si="2378">SUM(SVD54/12)</f>
        <v>790.97500000000002</v>
      </c>
      <c r="SVF54" s="115">
        <v>0</v>
      </c>
      <c r="SVG54" s="115">
        <f t="shared" ref="SVG54:SVQ55" si="2379">SVF54</f>
        <v>0</v>
      </c>
      <c r="SVH54" s="115">
        <f t="shared" si="2379"/>
        <v>0</v>
      </c>
      <c r="SVI54" s="115">
        <f t="shared" si="2379"/>
        <v>0</v>
      </c>
      <c r="SVJ54" s="115">
        <f t="shared" si="2379"/>
        <v>0</v>
      </c>
      <c r="SVK54" s="115">
        <f t="shared" si="2379"/>
        <v>0</v>
      </c>
      <c r="SVL54" s="115">
        <f t="shared" si="2379"/>
        <v>0</v>
      </c>
      <c r="SVM54" s="115">
        <f t="shared" si="2379"/>
        <v>0</v>
      </c>
      <c r="SVN54" s="115">
        <f t="shared" si="2379"/>
        <v>0</v>
      </c>
      <c r="SVO54" s="115">
        <f t="shared" si="2379"/>
        <v>0</v>
      </c>
      <c r="SVP54" s="115">
        <f t="shared" si="2379"/>
        <v>0</v>
      </c>
      <c r="SVQ54" s="115">
        <f t="shared" si="2379"/>
        <v>0</v>
      </c>
      <c r="SVR54" s="95">
        <f t="shared" ref="SVR54:SVR55" si="2380">SUM(SVF54:SVQ54)</f>
        <v>0</v>
      </c>
      <c r="SVS54" s="106" t="s">
        <v>53</v>
      </c>
      <c r="SVT54" s="105">
        <v>9491.7000000000007</v>
      </c>
      <c r="SVU54" s="90">
        <f t="shared" ref="SVU54:SVU55" si="2381">SUM(SVT54/12)</f>
        <v>790.97500000000002</v>
      </c>
      <c r="SVV54" s="115">
        <v>0</v>
      </c>
      <c r="SVW54" s="115">
        <f t="shared" ref="SVW54:SWG55" si="2382">SVV54</f>
        <v>0</v>
      </c>
      <c r="SVX54" s="115">
        <f t="shared" si="2382"/>
        <v>0</v>
      </c>
      <c r="SVY54" s="115">
        <f t="shared" si="2382"/>
        <v>0</v>
      </c>
      <c r="SVZ54" s="115">
        <f t="shared" si="2382"/>
        <v>0</v>
      </c>
      <c r="SWA54" s="115">
        <f t="shared" si="2382"/>
        <v>0</v>
      </c>
      <c r="SWB54" s="115">
        <f t="shared" si="2382"/>
        <v>0</v>
      </c>
      <c r="SWC54" s="115">
        <f t="shared" si="2382"/>
        <v>0</v>
      </c>
      <c r="SWD54" s="115">
        <f t="shared" si="2382"/>
        <v>0</v>
      </c>
      <c r="SWE54" s="115">
        <f t="shared" si="2382"/>
        <v>0</v>
      </c>
      <c r="SWF54" s="115">
        <f t="shared" si="2382"/>
        <v>0</v>
      </c>
      <c r="SWG54" s="115">
        <f t="shared" si="2382"/>
        <v>0</v>
      </c>
      <c r="SWH54" s="95">
        <f t="shared" ref="SWH54:SWH55" si="2383">SUM(SVV54:SWG54)</f>
        <v>0</v>
      </c>
      <c r="SWI54" s="106" t="s">
        <v>53</v>
      </c>
      <c r="SWJ54" s="105">
        <v>9491.7000000000007</v>
      </c>
      <c r="SWK54" s="90">
        <f t="shared" ref="SWK54:SWK55" si="2384">SUM(SWJ54/12)</f>
        <v>790.97500000000002</v>
      </c>
      <c r="SWL54" s="115">
        <v>0</v>
      </c>
      <c r="SWM54" s="115">
        <f t="shared" ref="SWM54:SWW55" si="2385">SWL54</f>
        <v>0</v>
      </c>
      <c r="SWN54" s="115">
        <f t="shared" si="2385"/>
        <v>0</v>
      </c>
      <c r="SWO54" s="115">
        <f t="shared" si="2385"/>
        <v>0</v>
      </c>
      <c r="SWP54" s="115">
        <f t="shared" si="2385"/>
        <v>0</v>
      </c>
      <c r="SWQ54" s="115">
        <f t="shared" si="2385"/>
        <v>0</v>
      </c>
      <c r="SWR54" s="115">
        <f t="shared" si="2385"/>
        <v>0</v>
      </c>
      <c r="SWS54" s="115">
        <f t="shared" si="2385"/>
        <v>0</v>
      </c>
      <c r="SWT54" s="115">
        <f t="shared" si="2385"/>
        <v>0</v>
      </c>
      <c r="SWU54" s="115">
        <f t="shared" si="2385"/>
        <v>0</v>
      </c>
      <c r="SWV54" s="115">
        <f t="shared" si="2385"/>
        <v>0</v>
      </c>
      <c r="SWW54" s="115">
        <f t="shared" si="2385"/>
        <v>0</v>
      </c>
      <c r="SWX54" s="95">
        <f t="shared" ref="SWX54:SWX55" si="2386">SUM(SWL54:SWW54)</f>
        <v>0</v>
      </c>
      <c r="SWY54" s="106" t="s">
        <v>53</v>
      </c>
      <c r="SWZ54" s="105">
        <v>9491.7000000000007</v>
      </c>
      <c r="SXA54" s="90">
        <f t="shared" ref="SXA54:SXA55" si="2387">SUM(SWZ54/12)</f>
        <v>790.97500000000002</v>
      </c>
      <c r="SXB54" s="115">
        <v>0</v>
      </c>
      <c r="SXC54" s="115">
        <f t="shared" ref="SXC54:SXM55" si="2388">SXB54</f>
        <v>0</v>
      </c>
      <c r="SXD54" s="115">
        <f t="shared" si="2388"/>
        <v>0</v>
      </c>
      <c r="SXE54" s="115">
        <f t="shared" si="2388"/>
        <v>0</v>
      </c>
      <c r="SXF54" s="115">
        <f t="shared" si="2388"/>
        <v>0</v>
      </c>
      <c r="SXG54" s="115">
        <f t="shared" si="2388"/>
        <v>0</v>
      </c>
      <c r="SXH54" s="115">
        <f t="shared" si="2388"/>
        <v>0</v>
      </c>
      <c r="SXI54" s="115">
        <f t="shared" si="2388"/>
        <v>0</v>
      </c>
      <c r="SXJ54" s="115">
        <f t="shared" si="2388"/>
        <v>0</v>
      </c>
      <c r="SXK54" s="115">
        <f t="shared" si="2388"/>
        <v>0</v>
      </c>
      <c r="SXL54" s="115">
        <f t="shared" si="2388"/>
        <v>0</v>
      </c>
      <c r="SXM54" s="115">
        <f t="shared" si="2388"/>
        <v>0</v>
      </c>
      <c r="SXN54" s="95">
        <f t="shared" ref="SXN54:SXN55" si="2389">SUM(SXB54:SXM54)</f>
        <v>0</v>
      </c>
      <c r="SXO54" s="106" t="s">
        <v>53</v>
      </c>
      <c r="SXP54" s="105">
        <v>9491.7000000000007</v>
      </c>
      <c r="SXQ54" s="90">
        <f t="shared" ref="SXQ54:SXQ55" si="2390">SUM(SXP54/12)</f>
        <v>790.97500000000002</v>
      </c>
      <c r="SXR54" s="115">
        <v>0</v>
      </c>
      <c r="SXS54" s="115">
        <f t="shared" ref="SXS54:SYC55" si="2391">SXR54</f>
        <v>0</v>
      </c>
      <c r="SXT54" s="115">
        <f t="shared" si="2391"/>
        <v>0</v>
      </c>
      <c r="SXU54" s="115">
        <f t="shared" si="2391"/>
        <v>0</v>
      </c>
      <c r="SXV54" s="115">
        <f t="shared" si="2391"/>
        <v>0</v>
      </c>
      <c r="SXW54" s="115">
        <f t="shared" si="2391"/>
        <v>0</v>
      </c>
      <c r="SXX54" s="115">
        <f t="shared" si="2391"/>
        <v>0</v>
      </c>
      <c r="SXY54" s="115">
        <f t="shared" si="2391"/>
        <v>0</v>
      </c>
      <c r="SXZ54" s="115">
        <f t="shared" si="2391"/>
        <v>0</v>
      </c>
      <c r="SYA54" s="115">
        <f t="shared" si="2391"/>
        <v>0</v>
      </c>
      <c r="SYB54" s="115">
        <f t="shared" si="2391"/>
        <v>0</v>
      </c>
      <c r="SYC54" s="115">
        <f t="shared" si="2391"/>
        <v>0</v>
      </c>
      <c r="SYD54" s="95">
        <f t="shared" ref="SYD54:SYD55" si="2392">SUM(SXR54:SYC54)</f>
        <v>0</v>
      </c>
      <c r="SYE54" s="106" t="s">
        <v>53</v>
      </c>
      <c r="SYF54" s="105">
        <v>9491.7000000000007</v>
      </c>
      <c r="SYG54" s="90">
        <f t="shared" ref="SYG54:SYG55" si="2393">SUM(SYF54/12)</f>
        <v>790.97500000000002</v>
      </c>
      <c r="SYH54" s="115">
        <v>0</v>
      </c>
      <c r="SYI54" s="115">
        <f t="shared" ref="SYI54:SYS55" si="2394">SYH54</f>
        <v>0</v>
      </c>
      <c r="SYJ54" s="115">
        <f t="shared" si="2394"/>
        <v>0</v>
      </c>
      <c r="SYK54" s="115">
        <f t="shared" si="2394"/>
        <v>0</v>
      </c>
      <c r="SYL54" s="115">
        <f t="shared" si="2394"/>
        <v>0</v>
      </c>
      <c r="SYM54" s="115">
        <f t="shared" si="2394"/>
        <v>0</v>
      </c>
      <c r="SYN54" s="115">
        <f t="shared" si="2394"/>
        <v>0</v>
      </c>
      <c r="SYO54" s="115">
        <f t="shared" si="2394"/>
        <v>0</v>
      </c>
      <c r="SYP54" s="115">
        <f t="shared" si="2394"/>
        <v>0</v>
      </c>
      <c r="SYQ54" s="115">
        <f t="shared" si="2394"/>
        <v>0</v>
      </c>
      <c r="SYR54" s="115">
        <f t="shared" si="2394"/>
        <v>0</v>
      </c>
      <c r="SYS54" s="115">
        <f t="shared" si="2394"/>
        <v>0</v>
      </c>
      <c r="SYT54" s="95">
        <f t="shared" ref="SYT54:SYT55" si="2395">SUM(SYH54:SYS54)</f>
        <v>0</v>
      </c>
      <c r="SYU54" s="106" t="s">
        <v>53</v>
      </c>
      <c r="SYV54" s="105">
        <v>9491.7000000000007</v>
      </c>
      <c r="SYW54" s="90">
        <f t="shared" ref="SYW54:SYW55" si="2396">SUM(SYV54/12)</f>
        <v>790.97500000000002</v>
      </c>
      <c r="SYX54" s="115">
        <v>0</v>
      </c>
      <c r="SYY54" s="115">
        <f t="shared" ref="SYY54:SZI55" si="2397">SYX54</f>
        <v>0</v>
      </c>
      <c r="SYZ54" s="115">
        <f t="shared" si="2397"/>
        <v>0</v>
      </c>
      <c r="SZA54" s="115">
        <f t="shared" si="2397"/>
        <v>0</v>
      </c>
      <c r="SZB54" s="115">
        <f t="shared" si="2397"/>
        <v>0</v>
      </c>
      <c r="SZC54" s="115">
        <f t="shared" si="2397"/>
        <v>0</v>
      </c>
      <c r="SZD54" s="115">
        <f t="shared" si="2397"/>
        <v>0</v>
      </c>
      <c r="SZE54" s="115">
        <f t="shared" si="2397"/>
        <v>0</v>
      </c>
      <c r="SZF54" s="115">
        <f t="shared" si="2397"/>
        <v>0</v>
      </c>
      <c r="SZG54" s="115">
        <f t="shared" si="2397"/>
        <v>0</v>
      </c>
      <c r="SZH54" s="115">
        <f t="shared" si="2397"/>
        <v>0</v>
      </c>
      <c r="SZI54" s="115">
        <f t="shared" si="2397"/>
        <v>0</v>
      </c>
      <c r="SZJ54" s="95">
        <f t="shared" ref="SZJ54:SZJ55" si="2398">SUM(SYX54:SZI54)</f>
        <v>0</v>
      </c>
      <c r="SZK54" s="106" t="s">
        <v>53</v>
      </c>
      <c r="SZL54" s="105">
        <v>9491.7000000000007</v>
      </c>
      <c r="SZM54" s="90">
        <f t="shared" ref="SZM54:SZM55" si="2399">SUM(SZL54/12)</f>
        <v>790.97500000000002</v>
      </c>
      <c r="SZN54" s="115">
        <v>0</v>
      </c>
      <c r="SZO54" s="115">
        <f t="shared" ref="SZO54:SZY55" si="2400">SZN54</f>
        <v>0</v>
      </c>
      <c r="SZP54" s="115">
        <f t="shared" si="2400"/>
        <v>0</v>
      </c>
      <c r="SZQ54" s="115">
        <f t="shared" si="2400"/>
        <v>0</v>
      </c>
      <c r="SZR54" s="115">
        <f t="shared" si="2400"/>
        <v>0</v>
      </c>
      <c r="SZS54" s="115">
        <f t="shared" si="2400"/>
        <v>0</v>
      </c>
      <c r="SZT54" s="115">
        <f t="shared" si="2400"/>
        <v>0</v>
      </c>
      <c r="SZU54" s="115">
        <f t="shared" si="2400"/>
        <v>0</v>
      </c>
      <c r="SZV54" s="115">
        <f t="shared" si="2400"/>
        <v>0</v>
      </c>
      <c r="SZW54" s="115">
        <f t="shared" si="2400"/>
        <v>0</v>
      </c>
      <c r="SZX54" s="115">
        <f t="shared" si="2400"/>
        <v>0</v>
      </c>
      <c r="SZY54" s="115">
        <f t="shared" si="2400"/>
        <v>0</v>
      </c>
      <c r="SZZ54" s="95">
        <f t="shared" ref="SZZ54:SZZ55" si="2401">SUM(SZN54:SZY54)</f>
        <v>0</v>
      </c>
      <c r="TAA54" s="106" t="s">
        <v>53</v>
      </c>
      <c r="TAB54" s="105">
        <v>9491.7000000000007</v>
      </c>
      <c r="TAC54" s="90">
        <f t="shared" ref="TAC54:TAC55" si="2402">SUM(TAB54/12)</f>
        <v>790.97500000000002</v>
      </c>
      <c r="TAD54" s="115">
        <v>0</v>
      </c>
      <c r="TAE54" s="115">
        <f t="shared" ref="TAE54:TAO55" si="2403">TAD54</f>
        <v>0</v>
      </c>
      <c r="TAF54" s="115">
        <f t="shared" si="2403"/>
        <v>0</v>
      </c>
      <c r="TAG54" s="115">
        <f t="shared" si="2403"/>
        <v>0</v>
      </c>
      <c r="TAH54" s="115">
        <f t="shared" si="2403"/>
        <v>0</v>
      </c>
      <c r="TAI54" s="115">
        <f t="shared" si="2403"/>
        <v>0</v>
      </c>
      <c r="TAJ54" s="115">
        <f t="shared" si="2403"/>
        <v>0</v>
      </c>
      <c r="TAK54" s="115">
        <f t="shared" si="2403"/>
        <v>0</v>
      </c>
      <c r="TAL54" s="115">
        <f t="shared" si="2403"/>
        <v>0</v>
      </c>
      <c r="TAM54" s="115">
        <f t="shared" si="2403"/>
        <v>0</v>
      </c>
      <c r="TAN54" s="115">
        <f t="shared" si="2403"/>
        <v>0</v>
      </c>
      <c r="TAO54" s="115">
        <f t="shared" si="2403"/>
        <v>0</v>
      </c>
      <c r="TAP54" s="95">
        <f t="shared" ref="TAP54:TAP55" si="2404">SUM(TAD54:TAO54)</f>
        <v>0</v>
      </c>
      <c r="TAQ54" s="106" t="s">
        <v>53</v>
      </c>
      <c r="TAR54" s="105">
        <v>9491.7000000000007</v>
      </c>
      <c r="TAS54" s="90">
        <f t="shared" ref="TAS54:TAS55" si="2405">SUM(TAR54/12)</f>
        <v>790.97500000000002</v>
      </c>
      <c r="TAT54" s="115">
        <v>0</v>
      </c>
      <c r="TAU54" s="115">
        <f t="shared" ref="TAU54:TBE55" si="2406">TAT54</f>
        <v>0</v>
      </c>
      <c r="TAV54" s="115">
        <f t="shared" si="2406"/>
        <v>0</v>
      </c>
      <c r="TAW54" s="115">
        <f t="shared" si="2406"/>
        <v>0</v>
      </c>
      <c r="TAX54" s="115">
        <f t="shared" si="2406"/>
        <v>0</v>
      </c>
      <c r="TAY54" s="115">
        <f t="shared" si="2406"/>
        <v>0</v>
      </c>
      <c r="TAZ54" s="115">
        <f t="shared" si="2406"/>
        <v>0</v>
      </c>
      <c r="TBA54" s="115">
        <f t="shared" si="2406"/>
        <v>0</v>
      </c>
      <c r="TBB54" s="115">
        <f t="shared" si="2406"/>
        <v>0</v>
      </c>
      <c r="TBC54" s="115">
        <f t="shared" si="2406"/>
        <v>0</v>
      </c>
      <c r="TBD54" s="115">
        <f t="shared" si="2406"/>
        <v>0</v>
      </c>
      <c r="TBE54" s="115">
        <f t="shared" si="2406"/>
        <v>0</v>
      </c>
      <c r="TBF54" s="95">
        <f t="shared" ref="TBF54:TBF55" si="2407">SUM(TAT54:TBE54)</f>
        <v>0</v>
      </c>
      <c r="TBG54" s="106" t="s">
        <v>53</v>
      </c>
      <c r="TBH54" s="105">
        <v>9491.7000000000007</v>
      </c>
      <c r="TBI54" s="90">
        <f t="shared" ref="TBI54:TBI55" si="2408">SUM(TBH54/12)</f>
        <v>790.97500000000002</v>
      </c>
      <c r="TBJ54" s="115">
        <v>0</v>
      </c>
      <c r="TBK54" s="115">
        <f t="shared" ref="TBK54:TBU55" si="2409">TBJ54</f>
        <v>0</v>
      </c>
      <c r="TBL54" s="115">
        <f t="shared" si="2409"/>
        <v>0</v>
      </c>
      <c r="TBM54" s="115">
        <f t="shared" si="2409"/>
        <v>0</v>
      </c>
      <c r="TBN54" s="115">
        <f t="shared" si="2409"/>
        <v>0</v>
      </c>
      <c r="TBO54" s="115">
        <f t="shared" si="2409"/>
        <v>0</v>
      </c>
      <c r="TBP54" s="115">
        <f t="shared" si="2409"/>
        <v>0</v>
      </c>
      <c r="TBQ54" s="115">
        <f t="shared" si="2409"/>
        <v>0</v>
      </c>
      <c r="TBR54" s="115">
        <f t="shared" si="2409"/>
        <v>0</v>
      </c>
      <c r="TBS54" s="115">
        <f t="shared" si="2409"/>
        <v>0</v>
      </c>
      <c r="TBT54" s="115">
        <f t="shared" si="2409"/>
        <v>0</v>
      </c>
      <c r="TBU54" s="115">
        <f t="shared" si="2409"/>
        <v>0</v>
      </c>
      <c r="TBV54" s="95">
        <f t="shared" ref="TBV54:TBV55" si="2410">SUM(TBJ54:TBU54)</f>
        <v>0</v>
      </c>
      <c r="TBW54" s="106" t="s">
        <v>53</v>
      </c>
      <c r="TBX54" s="105">
        <v>9491.7000000000007</v>
      </c>
      <c r="TBY54" s="90">
        <f t="shared" ref="TBY54:TBY55" si="2411">SUM(TBX54/12)</f>
        <v>790.97500000000002</v>
      </c>
      <c r="TBZ54" s="115">
        <v>0</v>
      </c>
      <c r="TCA54" s="115">
        <f t="shared" ref="TCA54:TCK55" si="2412">TBZ54</f>
        <v>0</v>
      </c>
      <c r="TCB54" s="115">
        <f t="shared" si="2412"/>
        <v>0</v>
      </c>
      <c r="TCC54" s="115">
        <f t="shared" si="2412"/>
        <v>0</v>
      </c>
      <c r="TCD54" s="115">
        <f t="shared" si="2412"/>
        <v>0</v>
      </c>
      <c r="TCE54" s="115">
        <f t="shared" si="2412"/>
        <v>0</v>
      </c>
      <c r="TCF54" s="115">
        <f t="shared" si="2412"/>
        <v>0</v>
      </c>
      <c r="TCG54" s="115">
        <f t="shared" si="2412"/>
        <v>0</v>
      </c>
      <c r="TCH54" s="115">
        <f t="shared" si="2412"/>
        <v>0</v>
      </c>
      <c r="TCI54" s="115">
        <f t="shared" si="2412"/>
        <v>0</v>
      </c>
      <c r="TCJ54" s="115">
        <f t="shared" si="2412"/>
        <v>0</v>
      </c>
      <c r="TCK54" s="115">
        <f t="shared" si="2412"/>
        <v>0</v>
      </c>
      <c r="TCL54" s="95">
        <f t="shared" ref="TCL54:TCL55" si="2413">SUM(TBZ54:TCK54)</f>
        <v>0</v>
      </c>
      <c r="TCM54" s="106" t="s">
        <v>53</v>
      </c>
      <c r="TCN54" s="105">
        <v>9491.7000000000007</v>
      </c>
      <c r="TCO54" s="90">
        <f t="shared" ref="TCO54:TCO55" si="2414">SUM(TCN54/12)</f>
        <v>790.97500000000002</v>
      </c>
      <c r="TCP54" s="115">
        <v>0</v>
      </c>
      <c r="TCQ54" s="115">
        <f t="shared" ref="TCQ54:TDA55" si="2415">TCP54</f>
        <v>0</v>
      </c>
      <c r="TCR54" s="115">
        <f t="shared" si="2415"/>
        <v>0</v>
      </c>
      <c r="TCS54" s="115">
        <f t="shared" si="2415"/>
        <v>0</v>
      </c>
      <c r="TCT54" s="115">
        <f t="shared" si="2415"/>
        <v>0</v>
      </c>
      <c r="TCU54" s="115">
        <f t="shared" si="2415"/>
        <v>0</v>
      </c>
      <c r="TCV54" s="115">
        <f t="shared" si="2415"/>
        <v>0</v>
      </c>
      <c r="TCW54" s="115">
        <f t="shared" si="2415"/>
        <v>0</v>
      </c>
      <c r="TCX54" s="115">
        <f t="shared" si="2415"/>
        <v>0</v>
      </c>
      <c r="TCY54" s="115">
        <f t="shared" si="2415"/>
        <v>0</v>
      </c>
      <c r="TCZ54" s="115">
        <f t="shared" si="2415"/>
        <v>0</v>
      </c>
      <c r="TDA54" s="115">
        <f t="shared" si="2415"/>
        <v>0</v>
      </c>
      <c r="TDB54" s="95">
        <f t="shared" ref="TDB54:TDB55" si="2416">SUM(TCP54:TDA54)</f>
        <v>0</v>
      </c>
      <c r="TDC54" s="106" t="s">
        <v>53</v>
      </c>
      <c r="TDD54" s="105">
        <v>9491.7000000000007</v>
      </c>
      <c r="TDE54" s="90">
        <f t="shared" ref="TDE54:TDE55" si="2417">SUM(TDD54/12)</f>
        <v>790.97500000000002</v>
      </c>
      <c r="TDF54" s="115">
        <v>0</v>
      </c>
      <c r="TDG54" s="115">
        <f t="shared" ref="TDG54:TDQ55" si="2418">TDF54</f>
        <v>0</v>
      </c>
      <c r="TDH54" s="115">
        <f t="shared" si="2418"/>
        <v>0</v>
      </c>
      <c r="TDI54" s="115">
        <f t="shared" si="2418"/>
        <v>0</v>
      </c>
      <c r="TDJ54" s="115">
        <f t="shared" si="2418"/>
        <v>0</v>
      </c>
      <c r="TDK54" s="115">
        <f t="shared" si="2418"/>
        <v>0</v>
      </c>
      <c r="TDL54" s="115">
        <f t="shared" si="2418"/>
        <v>0</v>
      </c>
      <c r="TDM54" s="115">
        <f t="shared" si="2418"/>
        <v>0</v>
      </c>
      <c r="TDN54" s="115">
        <f t="shared" si="2418"/>
        <v>0</v>
      </c>
      <c r="TDO54" s="115">
        <f t="shared" si="2418"/>
        <v>0</v>
      </c>
      <c r="TDP54" s="115">
        <f t="shared" si="2418"/>
        <v>0</v>
      </c>
      <c r="TDQ54" s="115">
        <f t="shared" si="2418"/>
        <v>0</v>
      </c>
      <c r="TDR54" s="95">
        <f t="shared" ref="TDR54:TDR55" si="2419">SUM(TDF54:TDQ54)</f>
        <v>0</v>
      </c>
      <c r="TDS54" s="106" t="s">
        <v>53</v>
      </c>
      <c r="TDT54" s="105">
        <v>9491.7000000000007</v>
      </c>
      <c r="TDU54" s="90">
        <f t="shared" ref="TDU54:TDU55" si="2420">SUM(TDT54/12)</f>
        <v>790.97500000000002</v>
      </c>
      <c r="TDV54" s="115">
        <v>0</v>
      </c>
      <c r="TDW54" s="115">
        <f t="shared" ref="TDW54:TEG55" si="2421">TDV54</f>
        <v>0</v>
      </c>
      <c r="TDX54" s="115">
        <f t="shared" si="2421"/>
        <v>0</v>
      </c>
      <c r="TDY54" s="115">
        <f t="shared" si="2421"/>
        <v>0</v>
      </c>
      <c r="TDZ54" s="115">
        <f t="shared" si="2421"/>
        <v>0</v>
      </c>
      <c r="TEA54" s="115">
        <f t="shared" si="2421"/>
        <v>0</v>
      </c>
      <c r="TEB54" s="115">
        <f t="shared" si="2421"/>
        <v>0</v>
      </c>
      <c r="TEC54" s="115">
        <f t="shared" si="2421"/>
        <v>0</v>
      </c>
      <c r="TED54" s="115">
        <f t="shared" si="2421"/>
        <v>0</v>
      </c>
      <c r="TEE54" s="115">
        <f t="shared" si="2421"/>
        <v>0</v>
      </c>
      <c r="TEF54" s="115">
        <f t="shared" si="2421"/>
        <v>0</v>
      </c>
      <c r="TEG54" s="115">
        <f t="shared" si="2421"/>
        <v>0</v>
      </c>
      <c r="TEH54" s="95">
        <f t="shared" ref="TEH54:TEH55" si="2422">SUM(TDV54:TEG54)</f>
        <v>0</v>
      </c>
      <c r="TEI54" s="106" t="s">
        <v>53</v>
      </c>
      <c r="TEJ54" s="105">
        <v>9491.7000000000007</v>
      </c>
      <c r="TEK54" s="90">
        <f t="shared" ref="TEK54:TEK55" si="2423">SUM(TEJ54/12)</f>
        <v>790.97500000000002</v>
      </c>
      <c r="TEL54" s="115">
        <v>0</v>
      </c>
      <c r="TEM54" s="115">
        <f t="shared" ref="TEM54:TEW55" si="2424">TEL54</f>
        <v>0</v>
      </c>
      <c r="TEN54" s="115">
        <f t="shared" si="2424"/>
        <v>0</v>
      </c>
      <c r="TEO54" s="115">
        <f t="shared" si="2424"/>
        <v>0</v>
      </c>
      <c r="TEP54" s="115">
        <f t="shared" si="2424"/>
        <v>0</v>
      </c>
      <c r="TEQ54" s="115">
        <f t="shared" si="2424"/>
        <v>0</v>
      </c>
      <c r="TER54" s="115">
        <f t="shared" si="2424"/>
        <v>0</v>
      </c>
      <c r="TES54" s="115">
        <f t="shared" si="2424"/>
        <v>0</v>
      </c>
      <c r="TET54" s="115">
        <f t="shared" si="2424"/>
        <v>0</v>
      </c>
      <c r="TEU54" s="115">
        <f t="shared" si="2424"/>
        <v>0</v>
      </c>
      <c r="TEV54" s="115">
        <f t="shared" si="2424"/>
        <v>0</v>
      </c>
      <c r="TEW54" s="115">
        <f t="shared" si="2424"/>
        <v>0</v>
      </c>
      <c r="TEX54" s="95">
        <f t="shared" ref="TEX54:TEX55" si="2425">SUM(TEL54:TEW54)</f>
        <v>0</v>
      </c>
      <c r="TEY54" s="106" t="s">
        <v>53</v>
      </c>
      <c r="TEZ54" s="105">
        <v>9491.7000000000007</v>
      </c>
      <c r="TFA54" s="90">
        <f t="shared" ref="TFA54:TFA55" si="2426">SUM(TEZ54/12)</f>
        <v>790.97500000000002</v>
      </c>
      <c r="TFB54" s="115">
        <v>0</v>
      </c>
      <c r="TFC54" s="115">
        <f t="shared" ref="TFC54:TFM55" si="2427">TFB54</f>
        <v>0</v>
      </c>
      <c r="TFD54" s="115">
        <f t="shared" si="2427"/>
        <v>0</v>
      </c>
      <c r="TFE54" s="115">
        <f t="shared" si="2427"/>
        <v>0</v>
      </c>
      <c r="TFF54" s="115">
        <f t="shared" si="2427"/>
        <v>0</v>
      </c>
      <c r="TFG54" s="115">
        <f t="shared" si="2427"/>
        <v>0</v>
      </c>
      <c r="TFH54" s="115">
        <f t="shared" si="2427"/>
        <v>0</v>
      </c>
      <c r="TFI54" s="115">
        <f t="shared" si="2427"/>
        <v>0</v>
      </c>
      <c r="TFJ54" s="115">
        <f t="shared" si="2427"/>
        <v>0</v>
      </c>
      <c r="TFK54" s="115">
        <f t="shared" si="2427"/>
        <v>0</v>
      </c>
      <c r="TFL54" s="115">
        <f t="shared" si="2427"/>
        <v>0</v>
      </c>
      <c r="TFM54" s="115">
        <f t="shared" si="2427"/>
        <v>0</v>
      </c>
      <c r="TFN54" s="95">
        <f t="shared" ref="TFN54:TFN55" si="2428">SUM(TFB54:TFM54)</f>
        <v>0</v>
      </c>
      <c r="TFO54" s="106" t="s">
        <v>53</v>
      </c>
      <c r="TFP54" s="105">
        <v>9491.7000000000007</v>
      </c>
      <c r="TFQ54" s="90">
        <f t="shared" ref="TFQ54:TFQ55" si="2429">SUM(TFP54/12)</f>
        <v>790.97500000000002</v>
      </c>
      <c r="TFR54" s="115">
        <v>0</v>
      </c>
      <c r="TFS54" s="115">
        <f t="shared" ref="TFS54:TGC55" si="2430">TFR54</f>
        <v>0</v>
      </c>
      <c r="TFT54" s="115">
        <f t="shared" si="2430"/>
        <v>0</v>
      </c>
      <c r="TFU54" s="115">
        <f t="shared" si="2430"/>
        <v>0</v>
      </c>
      <c r="TFV54" s="115">
        <f t="shared" si="2430"/>
        <v>0</v>
      </c>
      <c r="TFW54" s="115">
        <f t="shared" si="2430"/>
        <v>0</v>
      </c>
      <c r="TFX54" s="115">
        <f t="shared" si="2430"/>
        <v>0</v>
      </c>
      <c r="TFY54" s="115">
        <f t="shared" si="2430"/>
        <v>0</v>
      </c>
      <c r="TFZ54" s="115">
        <f t="shared" si="2430"/>
        <v>0</v>
      </c>
      <c r="TGA54" s="115">
        <f t="shared" si="2430"/>
        <v>0</v>
      </c>
      <c r="TGB54" s="115">
        <f t="shared" si="2430"/>
        <v>0</v>
      </c>
      <c r="TGC54" s="115">
        <f t="shared" si="2430"/>
        <v>0</v>
      </c>
      <c r="TGD54" s="95">
        <f t="shared" ref="TGD54:TGD55" si="2431">SUM(TFR54:TGC54)</f>
        <v>0</v>
      </c>
      <c r="TGE54" s="106" t="s">
        <v>53</v>
      </c>
      <c r="TGF54" s="105">
        <v>9491.7000000000007</v>
      </c>
      <c r="TGG54" s="90">
        <f t="shared" ref="TGG54:TGG55" si="2432">SUM(TGF54/12)</f>
        <v>790.97500000000002</v>
      </c>
      <c r="TGH54" s="115">
        <v>0</v>
      </c>
      <c r="TGI54" s="115">
        <f t="shared" ref="TGI54:TGS55" si="2433">TGH54</f>
        <v>0</v>
      </c>
      <c r="TGJ54" s="115">
        <f t="shared" si="2433"/>
        <v>0</v>
      </c>
      <c r="TGK54" s="115">
        <f t="shared" si="2433"/>
        <v>0</v>
      </c>
      <c r="TGL54" s="115">
        <f t="shared" si="2433"/>
        <v>0</v>
      </c>
      <c r="TGM54" s="115">
        <f t="shared" si="2433"/>
        <v>0</v>
      </c>
      <c r="TGN54" s="115">
        <f t="shared" si="2433"/>
        <v>0</v>
      </c>
      <c r="TGO54" s="115">
        <f t="shared" si="2433"/>
        <v>0</v>
      </c>
      <c r="TGP54" s="115">
        <f t="shared" si="2433"/>
        <v>0</v>
      </c>
      <c r="TGQ54" s="115">
        <f t="shared" si="2433"/>
        <v>0</v>
      </c>
      <c r="TGR54" s="115">
        <f t="shared" si="2433"/>
        <v>0</v>
      </c>
      <c r="TGS54" s="115">
        <f t="shared" si="2433"/>
        <v>0</v>
      </c>
      <c r="TGT54" s="95">
        <f t="shared" ref="TGT54:TGT55" si="2434">SUM(TGH54:TGS54)</f>
        <v>0</v>
      </c>
      <c r="TGU54" s="106" t="s">
        <v>53</v>
      </c>
      <c r="TGV54" s="105">
        <v>9491.7000000000007</v>
      </c>
      <c r="TGW54" s="90">
        <f t="shared" ref="TGW54:TGW55" si="2435">SUM(TGV54/12)</f>
        <v>790.97500000000002</v>
      </c>
      <c r="TGX54" s="115">
        <v>0</v>
      </c>
      <c r="TGY54" s="115">
        <f t="shared" ref="TGY54:THI55" si="2436">TGX54</f>
        <v>0</v>
      </c>
      <c r="TGZ54" s="115">
        <f t="shared" si="2436"/>
        <v>0</v>
      </c>
      <c r="THA54" s="115">
        <f t="shared" si="2436"/>
        <v>0</v>
      </c>
      <c r="THB54" s="115">
        <f t="shared" si="2436"/>
        <v>0</v>
      </c>
      <c r="THC54" s="115">
        <f t="shared" si="2436"/>
        <v>0</v>
      </c>
      <c r="THD54" s="115">
        <f t="shared" si="2436"/>
        <v>0</v>
      </c>
      <c r="THE54" s="115">
        <f t="shared" si="2436"/>
        <v>0</v>
      </c>
      <c r="THF54" s="115">
        <f t="shared" si="2436"/>
        <v>0</v>
      </c>
      <c r="THG54" s="115">
        <f t="shared" si="2436"/>
        <v>0</v>
      </c>
      <c r="THH54" s="115">
        <f t="shared" si="2436"/>
        <v>0</v>
      </c>
      <c r="THI54" s="115">
        <f t="shared" si="2436"/>
        <v>0</v>
      </c>
      <c r="THJ54" s="95">
        <f t="shared" ref="THJ54:THJ55" si="2437">SUM(TGX54:THI54)</f>
        <v>0</v>
      </c>
      <c r="THK54" s="106" t="s">
        <v>53</v>
      </c>
      <c r="THL54" s="105">
        <v>9491.7000000000007</v>
      </c>
      <c r="THM54" s="90">
        <f t="shared" ref="THM54:THM55" si="2438">SUM(THL54/12)</f>
        <v>790.97500000000002</v>
      </c>
      <c r="THN54" s="115">
        <v>0</v>
      </c>
      <c r="THO54" s="115">
        <f t="shared" ref="THO54:THY55" si="2439">THN54</f>
        <v>0</v>
      </c>
      <c r="THP54" s="115">
        <f t="shared" si="2439"/>
        <v>0</v>
      </c>
      <c r="THQ54" s="115">
        <f t="shared" si="2439"/>
        <v>0</v>
      </c>
      <c r="THR54" s="115">
        <f t="shared" si="2439"/>
        <v>0</v>
      </c>
      <c r="THS54" s="115">
        <f t="shared" si="2439"/>
        <v>0</v>
      </c>
      <c r="THT54" s="115">
        <f t="shared" si="2439"/>
        <v>0</v>
      </c>
      <c r="THU54" s="115">
        <f t="shared" si="2439"/>
        <v>0</v>
      </c>
      <c r="THV54" s="115">
        <f t="shared" si="2439"/>
        <v>0</v>
      </c>
      <c r="THW54" s="115">
        <f t="shared" si="2439"/>
        <v>0</v>
      </c>
      <c r="THX54" s="115">
        <f t="shared" si="2439"/>
        <v>0</v>
      </c>
      <c r="THY54" s="115">
        <f t="shared" si="2439"/>
        <v>0</v>
      </c>
      <c r="THZ54" s="95">
        <f t="shared" ref="THZ54:THZ55" si="2440">SUM(THN54:THY54)</f>
        <v>0</v>
      </c>
      <c r="TIA54" s="106" t="s">
        <v>53</v>
      </c>
      <c r="TIB54" s="105">
        <v>9491.7000000000007</v>
      </c>
      <c r="TIC54" s="90">
        <f t="shared" ref="TIC54:TIC55" si="2441">SUM(TIB54/12)</f>
        <v>790.97500000000002</v>
      </c>
      <c r="TID54" s="115">
        <v>0</v>
      </c>
      <c r="TIE54" s="115">
        <f t="shared" ref="TIE54:TIO55" si="2442">TID54</f>
        <v>0</v>
      </c>
      <c r="TIF54" s="115">
        <f t="shared" si="2442"/>
        <v>0</v>
      </c>
      <c r="TIG54" s="115">
        <f t="shared" si="2442"/>
        <v>0</v>
      </c>
      <c r="TIH54" s="115">
        <f t="shared" si="2442"/>
        <v>0</v>
      </c>
      <c r="TII54" s="115">
        <f t="shared" si="2442"/>
        <v>0</v>
      </c>
      <c r="TIJ54" s="115">
        <f t="shared" si="2442"/>
        <v>0</v>
      </c>
      <c r="TIK54" s="115">
        <f t="shared" si="2442"/>
        <v>0</v>
      </c>
      <c r="TIL54" s="115">
        <f t="shared" si="2442"/>
        <v>0</v>
      </c>
      <c r="TIM54" s="115">
        <f t="shared" si="2442"/>
        <v>0</v>
      </c>
      <c r="TIN54" s="115">
        <f t="shared" si="2442"/>
        <v>0</v>
      </c>
      <c r="TIO54" s="115">
        <f t="shared" si="2442"/>
        <v>0</v>
      </c>
      <c r="TIP54" s="95">
        <f t="shared" ref="TIP54:TIP55" si="2443">SUM(TID54:TIO54)</f>
        <v>0</v>
      </c>
      <c r="TIQ54" s="106" t="s">
        <v>53</v>
      </c>
      <c r="TIR54" s="105">
        <v>9491.7000000000007</v>
      </c>
      <c r="TIS54" s="90">
        <f t="shared" ref="TIS54:TIS55" si="2444">SUM(TIR54/12)</f>
        <v>790.97500000000002</v>
      </c>
      <c r="TIT54" s="115">
        <v>0</v>
      </c>
      <c r="TIU54" s="115">
        <f t="shared" ref="TIU54:TJE55" si="2445">TIT54</f>
        <v>0</v>
      </c>
      <c r="TIV54" s="115">
        <f t="shared" si="2445"/>
        <v>0</v>
      </c>
      <c r="TIW54" s="115">
        <f t="shared" si="2445"/>
        <v>0</v>
      </c>
      <c r="TIX54" s="115">
        <f t="shared" si="2445"/>
        <v>0</v>
      </c>
      <c r="TIY54" s="115">
        <f t="shared" si="2445"/>
        <v>0</v>
      </c>
      <c r="TIZ54" s="115">
        <f t="shared" si="2445"/>
        <v>0</v>
      </c>
      <c r="TJA54" s="115">
        <f t="shared" si="2445"/>
        <v>0</v>
      </c>
      <c r="TJB54" s="115">
        <f t="shared" si="2445"/>
        <v>0</v>
      </c>
      <c r="TJC54" s="115">
        <f t="shared" si="2445"/>
        <v>0</v>
      </c>
      <c r="TJD54" s="115">
        <f t="shared" si="2445"/>
        <v>0</v>
      </c>
      <c r="TJE54" s="115">
        <f t="shared" si="2445"/>
        <v>0</v>
      </c>
      <c r="TJF54" s="95">
        <f t="shared" ref="TJF54:TJF55" si="2446">SUM(TIT54:TJE54)</f>
        <v>0</v>
      </c>
      <c r="TJG54" s="106" t="s">
        <v>53</v>
      </c>
      <c r="TJH54" s="105">
        <v>9491.7000000000007</v>
      </c>
      <c r="TJI54" s="90">
        <f t="shared" ref="TJI54:TJI55" si="2447">SUM(TJH54/12)</f>
        <v>790.97500000000002</v>
      </c>
      <c r="TJJ54" s="115">
        <v>0</v>
      </c>
      <c r="TJK54" s="115">
        <f t="shared" ref="TJK54:TJU55" si="2448">TJJ54</f>
        <v>0</v>
      </c>
      <c r="TJL54" s="115">
        <f t="shared" si="2448"/>
        <v>0</v>
      </c>
      <c r="TJM54" s="115">
        <f t="shared" si="2448"/>
        <v>0</v>
      </c>
      <c r="TJN54" s="115">
        <f t="shared" si="2448"/>
        <v>0</v>
      </c>
      <c r="TJO54" s="115">
        <f t="shared" si="2448"/>
        <v>0</v>
      </c>
      <c r="TJP54" s="115">
        <f t="shared" si="2448"/>
        <v>0</v>
      </c>
      <c r="TJQ54" s="115">
        <f t="shared" si="2448"/>
        <v>0</v>
      </c>
      <c r="TJR54" s="115">
        <f t="shared" si="2448"/>
        <v>0</v>
      </c>
      <c r="TJS54" s="115">
        <f t="shared" si="2448"/>
        <v>0</v>
      </c>
      <c r="TJT54" s="115">
        <f t="shared" si="2448"/>
        <v>0</v>
      </c>
      <c r="TJU54" s="115">
        <f t="shared" si="2448"/>
        <v>0</v>
      </c>
      <c r="TJV54" s="95">
        <f t="shared" ref="TJV54:TJV55" si="2449">SUM(TJJ54:TJU54)</f>
        <v>0</v>
      </c>
      <c r="TJW54" s="106" t="s">
        <v>53</v>
      </c>
      <c r="TJX54" s="105">
        <v>9491.7000000000007</v>
      </c>
      <c r="TJY54" s="90">
        <f t="shared" ref="TJY54:TJY55" si="2450">SUM(TJX54/12)</f>
        <v>790.97500000000002</v>
      </c>
      <c r="TJZ54" s="115">
        <v>0</v>
      </c>
      <c r="TKA54" s="115">
        <f t="shared" ref="TKA54:TKK55" si="2451">TJZ54</f>
        <v>0</v>
      </c>
      <c r="TKB54" s="115">
        <f t="shared" si="2451"/>
        <v>0</v>
      </c>
      <c r="TKC54" s="115">
        <f t="shared" si="2451"/>
        <v>0</v>
      </c>
      <c r="TKD54" s="115">
        <f t="shared" si="2451"/>
        <v>0</v>
      </c>
      <c r="TKE54" s="115">
        <f t="shared" si="2451"/>
        <v>0</v>
      </c>
      <c r="TKF54" s="115">
        <f t="shared" si="2451"/>
        <v>0</v>
      </c>
      <c r="TKG54" s="115">
        <f t="shared" si="2451"/>
        <v>0</v>
      </c>
      <c r="TKH54" s="115">
        <f t="shared" si="2451"/>
        <v>0</v>
      </c>
      <c r="TKI54" s="115">
        <f t="shared" si="2451"/>
        <v>0</v>
      </c>
      <c r="TKJ54" s="115">
        <f t="shared" si="2451"/>
        <v>0</v>
      </c>
      <c r="TKK54" s="115">
        <f t="shared" si="2451"/>
        <v>0</v>
      </c>
      <c r="TKL54" s="95">
        <f t="shared" ref="TKL54:TKL55" si="2452">SUM(TJZ54:TKK54)</f>
        <v>0</v>
      </c>
      <c r="TKM54" s="106" t="s">
        <v>53</v>
      </c>
      <c r="TKN54" s="105">
        <v>9491.7000000000007</v>
      </c>
      <c r="TKO54" s="90">
        <f t="shared" ref="TKO54:TKO55" si="2453">SUM(TKN54/12)</f>
        <v>790.97500000000002</v>
      </c>
      <c r="TKP54" s="115">
        <v>0</v>
      </c>
      <c r="TKQ54" s="115">
        <f t="shared" ref="TKQ54:TLA55" si="2454">TKP54</f>
        <v>0</v>
      </c>
      <c r="TKR54" s="115">
        <f t="shared" si="2454"/>
        <v>0</v>
      </c>
      <c r="TKS54" s="115">
        <f t="shared" si="2454"/>
        <v>0</v>
      </c>
      <c r="TKT54" s="115">
        <f t="shared" si="2454"/>
        <v>0</v>
      </c>
      <c r="TKU54" s="115">
        <f t="shared" si="2454"/>
        <v>0</v>
      </c>
      <c r="TKV54" s="115">
        <f t="shared" si="2454"/>
        <v>0</v>
      </c>
      <c r="TKW54" s="115">
        <f t="shared" si="2454"/>
        <v>0</v>
      </c>
      <c r="TKX54" s="115">
        <f t="shared" si="2454"/>
        <v>0</v>
      </c>
      <c r="TKY54" s="115">
        <f t="shared" si="2454"/>
        <v>0</v>
      </c>
      <c r="TKZ54" s="115">
        <f t="shared" si="2454"/>
        <v>0</v>
      </c>
      <c r="TLA54" s="115">
        <f t="shared" si="2454"/>
        <v>0</v>
      </c>
      <c r="TLB54" s="95">
        <f t="shared" ref="TLB54:TLB55" si="2455">SUM(TKP54:TLA54)</f>
        <v>0</v>
      </c>
      <c r="TLC54" s="106" t="s">
        <v>53</v>
      </c>
      <c r="TLD54" s="105">
        <v>9491.7000000000007</v>
      </c>
      <c r="TLE54" s="90">
        <f t="shared" ref="TLE54:TLE55" si="2456">SUM(TLD54/12)</f>
        <v>790.97500000000002</v>
      </c>
      <c r="TLF54" s="115">
        <v>0</v>
      </c>
      <c r="TLG54" s="115">
        <f t="shared" ref="TLG54:TLQ55" si="2457">TLF54</f>
        <v>0</v>
      </c>
      <c r="TLH54" s="115">
        <f t="shared" si="2457"/>
        <v>0</v>
      </c>
      <c r="TLI54" s="115">
        <f t="shared" si="2457"/>
        <v>0</v>
      </c>
      <c r="TLJ54" s="115">
        <f t="shared" si="2457"/>
        <v>0</v>
      </c>
      <c r="TLK54" s="115">
        <f t="shared" si="2457"/>
        <v>0</v>
      </c>
      <c r="TLL54" s="115">
        <f t="shared" si="2457"/>
        <v>0</v>
      </c>
      <c r="TLM54" s="115">
        <f t="shared" si="2457"/>
        <v>0</v>
      </c>
      <c r="TLN54" s="115">
        <f t="shared" si="2457"/>
        <v>0</v>
      </c>
      <c r="TLO54" s="115">
        <f t="shared" si="2457"/>
        <v>0</v>
      </c>
      <c r="TLP54" s="115">
        <f t="shared" si="2457"/>
        <v>0</v>
      </c>
      <c r="TLQ54" s="115">
        <f t="shared" si="2457"/>
        <v>0</v>
      </c>
      <c r="TLR54" s="95">
        <f t="shared" ref="TLR54:TLR55" si="2458">SUM(TLF54:TLQ54)</f>
        <v>0</v>
      </c>
      <c r="TLS54" s="106" t="s">
        <v>53</v>
      </c>
      <c r="TLT54" s="105">
        <v>9491.7000000000007</v>
      </c>
      <c r="TLU54" s="90">
        <f t="shared" ref="TLU54:TLU55" si="2459">SUM(TLT54/12)</f>
        <v>790.97500000000002</v>
      </c>
      <c r="TLV54" s="115">
        <v>0</v>
      </c>
      <c r="TLW54" s="115">
        <f t="shared" ref="TLW54:TMG55" si="2460">TLV54</f>
        <v>0</v>
      </c>
      <c r="TLX54" s="115">
        <f t="shared" si="2460"/>
        <v>0</v>
      </c>
      <c r="TLY54" s="115">
        <f t="shared" si="2460"/>
        <v>0</v>
      </c>
      <c r="TLZ54" s="115">
        <f t="shared" si="2460"/>
        <v>0</v>
      </c>
      <c r="TMA54" s="115">
        <f t="shared" si="2460"/>
        <v>0</v>
      </c>
      <c r="TMB54" s="115">
        <f t="shared" si="2460"/>
        <v>0</v>
      </c>
      <c r="TMC54" s="115">
        <f t="shared" si="2460"/>
        <v>0</v>
      </c>
      <c r="TMD54" s="115">
        <f t="shared" si="2460"/>
        <v>0</v>
      </c>
      <c r="TME54" s="115">
        <f t="shared" si="2460"/>
        <v>0</v>
      </c>
      <c r="TMF54" s="115">
        <f t="shared" si="2460"/>
        <v>0</v>
      </c>
      <c r="TMG54" s="115">
        <f t="shared" si="2460"/>
        <v>0</v>
      </c>
      <c r="TMH54" s="95">
        <f t="shared" ref="TMH54:TMH55" si="2461">SUM(TLV54:TMG54)</f>
        <v>0</v>
      </c>
      <c r="TMI54" s="106" t="s">
        <v>53</v>
      </c>
      <c r="TMJ54" s="105">
        <v>9491.7000000000007</v>
      </c>
      <c r="TMK54" s="90">
        <f t="shared" ref="TMK54:TMK55" si="2462">SUM(TMJ54/12)</f>
        <v>790.97500000000002</v>
      </c>
      <c r="TML54" s="115">
        <v>0</v>
      </c>
      <c r="TMM54" s="115">
        <f t="shared" ref="TMM54:TMW55" si="2463">TML54</f>
        <v>0</v>
      </c>
      <c r="TMN54" s="115">
        <f t="shared" si="2463"/>
        <v>0</v>
      </c>
      <c r="TMO54" s="115">
        <f t="shared" si="2463"/>
        <v>0</v>
      </c>
      <c r="TMP54" s="115">
        <f t="shared" si="2463"/>
        <v>0</v>
      </c>
      <c r="TMQ54" s="115">
        <f t="shared" si="2463"/>
        <v>0</v>
      </c>
      <c r="TMR54" s="115">
        <f t="shared" si="2463"/>
        <v>0</v>
      </c>
      <c r="TMS54" s="115">
        <f t="shared" si="2463"/>
        <v>0</v>
      </c>
      <c r="TMT54" s="115">
        <f t="shared" si="2463"/>
        <v>0</v>
      </c>
      <c r="TMU54" s="115">
        <f t="shared" si="2463"/>
        <v>0</v>
      </c>
      <c r="TMV54" s="115">
        <f t="shared" si="2463"/>
        <v>0</v>
      </c>
      <c r="TMW54" s="115">
        <f t="shared" si="2463"/>
        <v>0</v>
      </c>
      <c r="TMX54" s="95">
        <f t="shared" ref="TMX54:TMX55" si="2464">SUM(TML54:TMW54)</f>
        <v>0</v>
      </c>
      <c r="TMY54" s="106" t="s">
        <v>53</v>
      </c>
      <c r="TMZ54" s="105">
        <v>9491.7000000000007</v>
      </c>
      <c r="TNA54" s="90">
        <f t="shared" ref="TNA54:TNA55" si="2465">SUM(TMZ54/12)</f>
        <v>790.97500000000002</v>
      </c>
      <c r="TNB54" s="115">
        <v>0</v>
      </c>
      <c r="TNC54" s="115">
        <f t="shared" ref="TNC54:TNM55" si="2466">TNB54</f>
        <v>0</v>
      </c>
      <c r="TND54" s="115">
        <f t="shared" si="2466"/>
        <v>0</v>
      </c>
      <c r="TNE54" s="115">
        <f t="shared" si="2466"/>
        <v>0</v>
      </c>
      <c r="TNF54" s="115">
        <f t="shared" si="2466"/>
        <v>0</v>
      </c>
      <c r="TNG54" s="115">
        <f t="shared" si="2466"/>
        <v>0</v>
      </c>
      <c r="TNH54" s="115">
        <f t="shared" si="2466"/>
        <v>0</v>
      </c>
      <c r="TNI54" s="115">
        <f t="shared" si="2466"/>
        <v>0</v>
      </c>
      <c r="TNJ54" s="115">
        <f t="shared" si="2466"/>
        <v>0</v>
      </c>
      <c r="TNK54" s="115">
        <f t="shared" si="2466"/>
        <v>0</v>
      </c>
      <c r="TNL54" s="115">
        <f t="shared" si="2466"/>
        <v>0</v>
      </c>
      <c r="TNM54" s="115">
        <f t="shared" si="2466"/>
        <v>0</v>
      </c>
      <c r="TNN54" s="95">
        <f t="shared" ref="TNN54:TNN55" si="2467">SUM(TNB54:TNM54)</f>
        <v>0</v>
      </c>
      <c r="TNO54" s="106" t="s">
        <v>53</v>
      </c>
      <c r="TNP54" s="105">
        <v>9491.7000000000007</v>
      </c>
      <c r="TNQ54" s="90">
        <f t="shared" ref="TNQ54:TNQ55" si="2468">SUM(TNP54/12)</f>
        <v>790.97500000000002</v>
      </c>
      <c r="TNR54" s="115">
        <v>0</v>
      </c>
      <c r="TNS54" s="115">
        <f t="shared" ref="TNS54:TOC55" si="2469">TNR54</f>
        <v>0</v>
      </c>
      <c r="TNT54" s="115">
        <f t="shared" si="2469"/>
        <v>0</v>
      </c>
      <c r="TNU54" s="115">
        <f t="shared" si="2469"/>
        <v>0</v>
      </c>
      <c r="TNV54" s="115">
        <f t="shared" si="2469"/>
        <v>0</v>
      </c>
      <c r="TNW54" s="115">
        <f t="shared" si="2469"/>
        <v>0</v>
      </c>
      <c r="TNX54" s="115">
        <f t="shared" si="2469"/>
        <v>0</v>
      </c>
      <c r="TNY54" s="115">
        <f t="shared" si="2469"/>
        <v>0</v>
      </c>
      <c r="TNZ54" s="115">
        <f t="shared" si="2469"/>
        <v>0</v>
      </c>
      <c r="TOA54" s="115">
        <f t="shared" si="2469"/>
        <v>0</v>
      </c>
      <c r="TOB54" s="115">
        <f t="shared" si="2469"/>
        <v>0</v>
      </c>
      <c r="TOC54" s="115">
        <f t="shared" si="2469"/>
        <v>0</v>
      </c>
      <c r="TOD54" s="95">
        <f t="shared" ref="TOD54:TOD55" si="2470">SUM(TNR54:TOC54)</f>
        <v>0</v>
      </c>
      <c r="TOE54" s="106" t="s">
        <v>53</v>
      </c>
      <c r="TOF54" s="105">
        <v>9491.7000000000007</v>
      </c>
      <c r="TOG54" s="90">
        <f t="shared" ref="TOG54:TOG55" si="2471">SUM(TOF54/12)</f>
        <v>790.97500000000002</v>
      </c>
      <c r="TOH54" s="115">
        <v>0</v>
      </c>
      <c r="TOI54" s="115">
        <f t="shared" ref="TOI54:TOS55" si="2472">TOH54</f>
        <v>0</v>
      </c>
      <c r="TOJ54" s="115">
        <f t="shared" si="2472"/>
        <v>0</v>
      </c>
      <c r="TOK54" s="115">
        <f t="shared" si="2472"/>
        <v>0</v>
      </c>
      <c r="TOL54" s="115">
        <f t="shared" si="2472"/>
        <v>0</v>
      </c>
      <c r="TOM54" s="115">
        <f t="shared" si="2472"/>
        <v>0</v>
      </c>
      <c r="TON54" s="115">
        <f t="shared" si="2472"/>
        <v>0</v>
      </c>
      <c r="TOO54" s="115">
        <f t="shared" si="2472"/>
        <v>0</v>
      </c>
      <c r="TOP54" s="115">
        <f t="shared" si="2472"/>
        <v>0</v>
      </c>
      <c r="TOQ54" s="115">
        <f t="shared" si="2472"/>
        <v>0</v>
      </c>
      <c r="TOR54" s="115">
        <f t="shared" si="2472"/>
        <v>0</v>
      </c>
      <c r="TOS54" s="115">
        <f t="shared" si="2472"/>
        <v>0</v>
      </c>
      <c r="TOT54" s="95">
        <f t="shared" ref="TOT54:TOT55" si="2473">SUM(TOH54:TOS54)</f>
        <v>0</v>
      </c>
      <c r="TOU54" s="106" t="s">
        <v>53</v>
      </c>
      <c r="TOV54" s="105">
        <v>9491.7000000000007</v>
      </c>
      <c r="TOW54" s="90">
        <f t="shared" ref="TOW54:TOW55" si="2474">SUM(TOV54/12)</f>
        <v>790.97500000000002</v>
      </c>
      <c r="TOX54" s="115">
        <v>0</v>
      </c>
      <c r="TOY54" s="115">
        <f t="shared" ref="TOY54:TPI55" si="2475">TOX54</f>
        <v>0</v>
      </c>
      <c r="TOZ54" s="115">
        <f t="shared" si="2475"/>
        <v>0</v>
      </c>
      <c r="TPA54" s="115">
        <f t="shared" si="2475"/>
        <v>0</v>
      </c>
      <c r="TPB54" s="115">
        <f t="shared" si="2475"/>
        <v>0</v>
      </c>
      <c r="TPC54" s="115">
        <f t="shared" si="2475"/>
        <v>0</v>
      </c>
      <c r="TPD54" s="115">
        <f t="shared" si="2475"/>
        <v>0</v>
      </c>
      <c r="TPE54" s="115">
        <f t="shared" si="2475"/>
        <v>0</v>
      </c>
      <c r="TPF54" s="115">
        <f t="shared" si="2475"/>
        <v>0</v>
      </c>
      <c r="TPG54" s="115">
        <f t="shared" si="2475"/>
        <v>0</v>
      </c>
      <c r="TPH54" s="115">
        <f t="shared" si="2475"/>
        <v>0</v>
      </c>
      <c r="TPI54" s="115">
        <f t="shared" si="2475"/>
        <v>0</v>
      </c>
      <c r="TPJ54" s="95">
        <f t="shared" ref="TPJ54:TPJ55" si="2476">SUM(TOX54:TPI54)</f>
        <v>0</v>
      </c>
      <c r="TPK54" s="106" t="s">
        <v>53</v>
      </c>
      <c r="TPL54" s="105">
        <v>9491.7000000000007</v>
      </c>
      <c r="TPM54" s="90">
        <f t="shared" ref="TPM54:TPM55" si="2477">SUM(TPL54/12)</f>
        <v>790.97500000000002</v>
      </c>
      <c r="TPN54" s="115">
        <v>0</v>
      </c>
      <c r="TPO54" s="115">
        <f t="shared" ref="TPO54:TPY55" si="2478">TPN54</f>
        <v>0</v>
      </c>
      <c r="TPP54" s="115">
        <f t="shared" si="2478"/>
        <v>0</v>
      </c>
      <c r="TPQ54" s="115">
        <f t="shared" si="2478"/>
        <v>0</v>
      </c>
      <c r="TPR54" s="115">
        <f t="shared" si="2478"/>
        <v>0</v>
      </c>
      <c r="TPS54" s="115">
        <f t="shared" si="2478"/>
        <v>0</v>
      </c>
      <c r="TPT54" s="115">
        <f t="shared" si="2478"/>
        <v>0</v>
      </c>
      <c r="TPU54" s="115">
        <f t="shared" si="2478"/>
        <v>0</v>
      </c>
      <c r="TPV54" s="115">
        <f t="shared" si="2478"/>
        <v>0</v>
      </c>
      <c r="TPW54" s="115">
        <f t="shared" si="2478"/>
        <v>0</v>
      </c>
      <c r="TPX54" s="115">
        <f t="shared" si="2478"/>
        <v>0</v>
      </c>
      <c r="TPY54" s="115">
        <f t="shared" si="2478"/>
        <v>0</v>
      </c>
      <c r="TPZ54" s="95">
        <f t="shared" ref="TPZ54:TPZ55" si="2479">SUM(TPN54:TPY54)</f>
        <v>0</v>
      </c>
      <c r="TQA54" s="106" t="s">
        <v>53</v>
      </c>
      <c r="TQB54" s="105">
        <v>9491.7000000000007</v>
      </c>
      <c r="TQC54" s="90">
        <f t="shared" ref="TQC54:TQC55" si="2480">SUM(TQB54/12)</f>
        <v>790.97500000000002</v>
      </c>
      <c r="TQD54" s="115">
        <v>0</v>
      </c>
      <c r="TQE54" s="115">
        <f t="shared" ref="TQE54:TQO55" si="2481">TQD54</f>
        <v>0</v>
      </c>
      <c r="TQF54" s="115">
        <f t="shared" si="2481"/>
        <v>0</v>
      </c>
      <c r="TQG54" s="115">
        <f t="shared" si="2481"/>
        <v>0</v>
      </c>
      <c r="TQH54" s="115">
        <f t="shared" si="2481"/>
        <v>0</v>
      </c>
      <c r="TQI54" s="115">
        <f t="shared" si="2481"/>
        <v>0</v>
      </c>
      <c r="TQJ54" s="115">
        <f t="shared" si="2481"/>
        <v>0</v>
      </c>
      <c r="TQK54" s="115">
        <f t="shared" si="2481"/>
        <v>0</v>
      </c>
      <c r="TQL54" s="115">
        <f t="shared" si="2481"/>
        <v>0</v>
      </c>
      <c r="TQM54" s="115">
        <f t="shared" si="2481"/>
        <v>0</v>
      </c>
      <c r="TQN54" s="115">
        <f t="shared" si="2481"/>
        <v>0</v>
      </c>
      <c r="TQO54" s="115">
        <f t="shared" si="2481"/>
        <v>0</v>
      </c>
      <c r="TQP54" s="95">
        <f t="shared" ref="TQP54:TQP55" si="2482">SUM(TQD54:TQO54)</f>
        <v>0</v>
      </c>
      <c r="TQQ54" s="106" t="s">
        <v>53</v>
      </c>
      <c r="TQR54" s="105">
        <v>9491.7000000000007</v>
      </c>
      <c r="TQS54" s="90">
        <f t="shared" ref="TQS54:TQS55" si="2483">SUM(TQR54/12)</f>
        <v>790.97500000000002</v>
      </c>
      <c r="TQT54" s="115">
        <v>0</v>
      </c>
      <c r="TQU54" s="115">
        <f t="shared" ref="TQU54:TRE55" si="2484">TQT54</f>
        <v>0</v>
      </c>
      <c r="TQV54" s="115">
        <f t="shared" si="2484"/>
        <v>0</v>
      </c>
      <c r="TQW54" s="115">
        <f t="shared" si="2484"/>
        <v>0</v>
      </c>
      <c r="TQX54" s="115">
        <f t="shared" si="2484"/>
        <v>0</v>
      </c>
      <c r="TQY54" s="115">
        <f t="shared" si="2484"/>
        <v>0</v>
      </c>
      <c r="TQZ54" s="115">
        <f t="shared" si="2484"/>
        <v>0</v>
      </c>
      <c r="TRA54" s="115">
        <f t="shared" si="2484"/>
        <v>0</v>
      </c>
      <c r="TRB54" s="115">
        <f t="shared" si="2484"/>
        <v>0</v>
      </c>
      <c r="TRC54" s="115">
        <f t="shared" si="2484"/>
        <v>0</v>
      </c>
      <c r="TRD54" s="115">
        <f t="shared" si="2484"/>
        <v>0</v>
      </c>
      <c r="TRE54" s="115">
        <f t="shared" si="2484"/>
        <v>0</v>
      </c>
      <c r="TRF54" s="95">
        <f t="shared" ref="TRF54:TRF55" si="2485">SUM(TQT54:TRE54)</f>
        <v>0</v>
      </c>
      <c r="TRG54" s="106" t="s">
        <v>53</v>
      </c>
      <c r="TRH54" s="105">
        <v>9491.7000000000007</v>
      </c>
      <c r="TRI54" s="90">
        <f t="shared" ref="TRI54:TRI55" si="2486">SUM(TRH54/12)</f>
        <v>790.97500000000002</v>
      </c>
      <c r="TRJ54" s="115">
        <v>0</v>
      </c>
      <c r="TRK54" s="115">
        <f t="shared" ref="TRK54:TRU55" si="2487">TRJ54</f>
        <v>0</v>
      </c>
      <c r="TRL54" s="115">
        <f t="shared" si="2487"/>
        <v>0</v>
      </c>
      <c r="TRM54" s="115">
        <f t="shared" si="2487"/>
        <v>0</v>
      </c>
      <c r="TRN54" s="115">
        <f t="shared" si="2487"/>
        <v>0</v>
      </c>
      <c r="TRO54" s="115">
        <f t="shared" si="2487"/>
        <v>0</v>
      </c>
      <c r="TRP54" s="115">
        <f t="shared" si="2487"/>
        <v>0</v>
      </c>
      <c r="TRQ54" s="115">
        <f t="shared" si="2487"/>
        <v>0</v>
      </c>
      <c r="TRR54" s="115">
        <f t="shared" si="2487"/>
        <v>0</v>
      </c>
      <c r="TRS54" s="115">
        <f t="shared" si="2487"/>
        <v>0</v>
      </c>
      <c r="TRT54" s="115">
        <f t="shared" si="2487"/>
        <v>0</v>
      </c>
      <c r="TRU54" s="115">
        <f t="shared" si="2487"/>
        <v>0</v>
      </c>
      <c r="TRV54" s="95">
        <f t="shared" ref="TRV54:TRV55" si="2488">SUM(TRJ54:TRU54)</f>
        <v>0</v>
      </c>
      <c r="TRW54" s="106" t="s">
        <v>53</v>
      </c>
      <c r="TRX54" s="105">
        <v>9491.7000000000007</v>
      </c>
      <c r="TRY54" s="90">
        <f t="shared" ref="TRY54:TRY55" si="2489">SUM(TRX54/12)</f>
        <v>790.97500000000002</v>
      </c>
      <c r="TRZ54" s="115">
        <v>0</v>
      </c>
      <c r="TSA54" s="115">
        <f t="shared" ref="TSA54:TSK55" si="2490">TRZ54</f>
        <v>0</v>
      </c>
      <c r="TSB54" s="115">
        <f t="shared" si="2490"/>
        <v>0</v>
      </c>
      <c r="TSC54" s="115">
        <f t="shared" si="2490"/>
        <v>0</v>
      </c>
      <c r="TSD54" s="115">
        <f t="shared" si="2490"/>
        <v>0</v>
      </c>
      <c r="TSE54" s="115">
        <f t="shared" si="2490"/>
        <v>0</v>
      </c>
      <c r="TSF54" s="115">
        <f t="shared" si="2490"/>
        <v>0</v>
      </c>
      <c r="TSG54" s="115">
        <f t="shared" si="2490"/>
        <v>0</v>
      </c>
      <c r="TSH54" s="115">
        <f t="shared" si="2490"/>
        <v>0</v>
      </c>
      <c r="TSI54" s="115">
        <f t="shared" si="2490"/>
        <v>0</v>
      </c>
      <c r="TSJ54" s="115">
        <f t="shared" si="2490"/>
        <v>0</v>
      </c>
      <c r="TSK54" s="115">
        <f t="shared" si="2490"/>
        <v>0</v>
      </c>
      <c r="TSL54" s="95">
        <f t="shared" ref="TSL54:TSL55" si="2491">SUM(TRZ54:TSK54)</f>
        <v>0</v>
      </c>
      <c r="TSM54" s="106" t="s">
        <v>53</v>
      </c>
      <c r="TSN54" s="105">
        <v>9491.7000000000007</v>
      </c>
      <c r="TSO54" s="90">
        <f t="shared" ref="TSO54:TSO55" si="2492">SUM(TSN54/12)</f>
        <v>790.97500000000002</v>
      </c>
      <c r="TSP54" s="115">
        <v>0</v>
      </c>
      <c r="TSQ54" s="115">
        <f t="shared" ref="TSQ54:TTA55" si="2493">TSP54</f>
        <v>0</v>
      </c>
      <c r="TSR54" s="115">
        <f t="shared" si="2493"/>
        <v>0</v>
      </c>
      <c r="TSS54" s="115">
        <f t="shared" si="2493"/>
        <v>0</v>
      </c>
      <c r="TST54" s="115">
        <f t="shared" si="2493"/>
        <v>0</v>
      </c>
      <c r="TSU54" s="115">
        <f t="shared" si="2493"/>
        <v>0</v>
      </c>
      <c r="TSV54" s="115">
        <f t="shared" si="2493"/>
        <v>0</v>
      </c>
      <c r="TSW54" s="115">
        <f t="shared" si="2493"/>
        <v>0</v>
      </c>
      <c r="TSX54" s="115">
        <f t="shared" si="2493"/>
        <v>0</v>
      </c>
      <c r="TSY54" s="115">
        <f t="shared" si="2493"/>
        <v>0</v>
      </c>
      <c r="TSZ54" s="115">
        <f t="shared" si="2493"/>
        <v>0</v>
      </c>
      <c r="TTA54" s="115">
        <f t="shared" si="2493"/>
        <v>0</v>
      </c>
      <c r="TTB54" s="95">
        <f t="shared" ref="TTB54:TTB55" si="2494">SUM(TSP54:TTA54)</f>
        <v>0</v>
      </c>
      <c r="TTC54" s="106" t="s">
        <v>53</v>
      </c>
      <c r="TTD54" s="105">
        <v>9491.7000000000007</v>
      </c>
      <c r="TTE54" s="90">
        <f t="shared" ref="TTE54:TTE55" si="2495">SUM(TTD54/12)</f>
        <v>790.97500000000002</v>
      </c>
      <c r="TTF54" s="115">
        <v>0</v>
      </c>
      <c r="TTG54" s="115">
        <f t="shared" ref="TTG54:TTQ55" si="2496">TTF54</f>
        <v>0</v>
      </c>
      <c r="TTH54" s="115">
        <f t="shared" si="2496"/>
        <v>0</v>
      </c>
      <c r="TTI54" s="115">
        <f t="shared" si="2496"/>
        <v>0</v>
      </c>
      <c r="TTJ54" s="115">
        <f t="shared" si="2496"/>
        <v>0</v>
      </c>
      <c r="TTK54" s="115">
        <f t="shared" si="2496"/>
        <v>0</v>
      </c>
      <c r="TTL54" s="115">
        <f t="shared" si="2496"/>
        <v>0</v>
      </c>
      <c r="TTM54" s="115">
        <f t="shared" si="2496"/>
        <v>0</v>
      </c>
      <c r="TTN54" s="115">
        <f t="shared" si="2496"/>
        <v>0</v>
      </c>
      <c r="TTO54" s="115">
        <f t="shared" si="2496"/>
        <v>0</v>
      </c>
      <c r="TTP54" s="115">
        <f t="shared" si="2496"/>
        <v>0</v>
      </c>
      <c r="TTQ54" s="115">
        <f t="shared" si="2496"/>
        <v>0</v>
      </c>
      <c r="TTR54" s="95">
        <f t="shared" ref="TTR54:TTR55" si="2497">SUM(TTF54:TTQ54)</f>
        <v>0</v>
      </c>
      <c r="TTS54" s="106" t="s">
        <v>53</v>
      </c>
      <c r="TTT54" s="105">
        <v>9491.7000000000007</v>
      </c>
      <c r="TTU54" s="90">
        <f t="shared" ref="TTU54:TTU55" si="2498">SUM(TTT54/12)</f>
        <v>790.97500000000002</v>
      </c>
      <c r="TTV54" s="115">
        <v>0</v>
      </c>
      <c r="TTW54" s="115">
        <f t="shared" ref="TTW54:TUG55" si="2499">TTV54</f>
        <v>0</v>
      </c>
      <c r="TTX54" s="115">
        <f t="shared" si="2499"/>
        <v>0</v>
      </c>
      <c r="TTY54" s="115">
        <f t="shared" si="2499"/>
        <v>0</v>
      </c>
      <c r="TTZ54" s="115">
        <f t="shared" si="2499"/>
        <v>0</v>
      </c>
      <c r="TUA54" s="115">
        <f t="shared" si="2499"/>
        <v>0</v>
      </c>
      <c r="TUB54" s="115">
        <f t="shared" si="2499"/>
        <v>0</v>
      </c>
      <c r="TUC54" s="115">
        <f t="shared" si="2499"/>
        <v>0</v>
      </c>
      <c r="TUD54" s="115">
        <f t="shared" si="2499"/>
        <v>0</v>
      </c>
      <c r="TUE54" s="115">
        <f t="shared" si="2499"/>
        <v>0</v>
      </c>
      <c r="TUF54" s="115">
        <f t="shared" si="2499"/>
        <v>0</v>
      </c>
      <c r="TUG54" s="115">
        <f t="shared" si="2499"/>
        <v>0</v>
      </c>
      <c r="TUH54" s="95">
        <f t="shared" ref="TUH54:TUH55" si="2500">SUM(TTV54:TUG54)</f>
        <v>0</v>
      </c>
      <c r="TUI54" s="106" t="s">
        <v>53</v>
      </c>
      <c r="TUJ54" s="105">
        <v>9491.7000000000007</v>
      </c>
      <c r="TUK54" s="90">
        <f t="shared" ref="TUK54:TUK55" si="2501">SUM(TUJ54/12)</f>
        <v>790.97500000000002</v>
      </c>
      <c r="TUL54" s="115">
        <v>0</v>
      </c>
      <c r="TUM54" s="115">
        <f t="shared" ref="TUM54:TUW55" si="2502">TUL54</f>
        <v>0</v>
      </c>
      <c r="TUN54" s="115">
        <f t="shared" si="2502"/>
        <v>0</v>
      </c>
      <c r="TUO54" s="115">
        <f t="shared" si="2502"/>
        <v>0</v>
      </c>
      <c r="TUP54" s="115">
        <f t="shared" si="2502"/>
        <v>0</v>
      </c>
      <c r="TUQ54" s="115">
        <f t="shared" si="2502"/>
        <v>0</v>
      </c>
      <c r="TUR54" s="115">
        <f t="shared" si="2502"/>
        <v>0</v>
      </c>
      <c r="TUS54" s="115">
        <f t="shared" si="2502"/>
        <v>0</v>
      </c>
      <c r="TUT54" s="115">
        <f t="shared" si="2502"/>
        <v>0</v>
      </c>
      <c r="TUU54" s="115">
        <f t="shared" si="2502"/>
        <v>0</v>
      </c>
      <c r="TUV54" s="115">
        <f t="shared" si="2502"/>
        <v>0</v>
      </c>
      <c r="TUW54" s="115">
        <f t="shared" si="2502"/>
        <v>0</v>
      </c>
      <c r="TUX54" s="95">
        <f t="shared" ref="TUX54:TUX55" si="2503">SUM(TUL54:TUW54)</f>
        <v>0</v>
      </c>
      <c r="TUY54" s="106" t="s">
        <v>53</v>
      </c>
      <c r="TUZ54" s="105">
        <v>9491.7000000000007</v>
      </c>
      <c r="TVA54" s="90">
        <f t="shared" ref="TVA54:TVA55" si="2504">SUM(TUZ54/12)</f>
        <v>790.97500000000002</v>
      </c>
      <c r="TVB54" s="115">
        <v>0</v>
      </c>
      <c r="TVC54" s="115">
        <f t="shared" ref="TVC54:TVM55" si="2505">TVB54</f>
        <v>0</v>
      </c>
      <c r="TVD54" s="115">
        <f t="shared" si="2505"/>
        <v>0</v>
      </c>
      <c r="TVE54" s="115">
        <f t="shared" si="2505"/>
        <v>0</v>
      </c>
      <c r="TVF54" s="115">
        <f t="shared" si="2505"/>
        <v>0</v>
      </c>
      <c r="TVG54" s="115">
        <f t="shared" si="2505"/>
        <v>0</v>
      </c>
      <c r="TVH54" s="115">
        <f t="shared" si="2505"/>
        <v>0</v>
      </c>
      <c r="TVI54" s="115">
        <f t="shared" si="2505"/>
        <v>0</v>
      </c>
      <c r="TVJ54" s="115">
        <f t="shared" si="2505"/>
        <v>0</v>
      </c>
      <c r="TVK54" s="115">
        <f t="shared" si="2505"/>
        <v>0</v>
      </c>
      <c r="TVL54" s="115">
        <f t="shared" si="2505"/>
        <v>0</v>
      </c>
      <c r="TVM54" s="115">
        <f t="shared" si="2505"/>
        <v>0</v>
      </c>
      <c r="TVN54" s="95">
        <f t="shared" ref="TVN54:TVN55" si="2506">SUM(TVB54:TVM54)</f>
        <v>0</v>
      </c>
      <c r="TVO54" s="106" t="s">
        <v>53</v>
      </c>
      <c r="TVP54" s="105">
        <v>9491.7000000000007</v>
      </c>
      <c r="TVQ54" s="90">
        <f t="shared" ref="TVQ54:TVQ55" si="2507">SUM(TVP54/12)</f>
        <v>790.97500000000002</v>
      </c>
      <c r="TVR54" s="115">
        <v>0</v>
      </c>
      <c r="TVS54" s="115">
        <f t="shared" ref="TVS54:TWC55" si="2508">TVR54</f>
        <v>0</v>
      </c>
      <c r="TVT54" s="115">
        <f t="shared" si="2508"/>
        <v>0</v>
      </c>
      <c r="TVU54" s="115">
        <f t="shared" si="2508"/>
        <v>0</v>
      </c>
      <c r="TVV54" s="115">
        <f t="shared" si="2508"/>
        <v>0</v>
      </c>
      <c r="TVW54" s="115">
        <f t="shared" si="2508"/>
        <v>0</v>
      </c>
      <c r="TVX54" s="115">
        <f t="shared" si="2508"/>
        <v>0</v>
      </c>
      <c r="TVY54" s="115">
        <f t="shared" si="2508"/>
        <v>0</v>
      </c>
      <c r="TVZ54" s="115">
        <f t="shared" si="2508"/>
        <v>0</v>
      </c>
      <c r="TWA54" s="115">
        <f t="shared" si="2508"/>
        <v>0</v>
      </c>
      <c r="TWB54" s="115">
        <f t="shared" si="2508"/>
        <v>0</v>
      </c>
      <c r="TWC54" s="115">
        <f t="shared" si="2508"/>
        <v>0</v>
      </c>
      <c r="TWD54" s="95">
        <f t="shared" ref="TWD54:TWD55" si="2509">SUM(TVR54:TWC54)</f>
        <v>0</v>
      </c>
      <c r="TWE54" s="106" t="s">
        <v>53</v>
      </c>
      <c r="TWF54" s="105">
        <v>9491.7000000000007</v>
      </c>
      <c r="TWG54" s="90">
        <f t="shared" ref="TWG54:TWG55" si="2510">SUM(TWF54/12)</f>
        <v>790.97500000000002</v>
      </c>
      <c r="TWH54" s="115">
        <v>0</v>
      </c>
      <c r="TWI54" s="115">
        <f t="shared" ref="TWI54:TWS55" si="2511">TWH54</f>
        <v>0</v>
      </c>
      <c r="TWJ54" s="115">
        <f t="shared" si="2511"/>
        <v>0</v>
      </c>
      <c r="TWK54" s="115">
        <f t="shared" si="2511"/>
        <v>0</v>
      </c>
      <c r="TWL54" s="115">
        <f t="shared" si="2511"/>
        <v>0</v>
      </c>
      <c r="TWM54" s="115">
        <f t="shared" si="2511"/>
        <v>0</v>
      </c>
      <c r="TWN54" s="115">
        <f t="shared" si="2511"/>
        <v>0</v>
      </c>
      <c r="TWO54" s="115">
        <f t="shared" si="2511"/>
        <v>0</v>
      </c>
      <c r="TWP54" s="115">
        <f t="shared" si="2511"/>
        <v>0</v>
      </c>
      <c r="TWQ54" s="115">
        <f t="shared" si="2511"/>
        <v>0</v>
      </c>
      <c r="TWR54" s="115">
        <f t="shared" si="2511"/>
        <v>0</v>
      </c>
      <c r="TWS54" s="115">
        <f t="shared" si="2511"/>
        <v>0</v>
      </c>
      <c r="TWT54" s="95">
        <f t="shared" ref="TWT54:TWT55" si="2512">SUM(TWH54:TWS54)</f>
        <v>0</v>
      </c>
      <c r="TWU54" s="106" t="s">
        <v>53</v>
      </c>
      <c r="TWV54" s="105">
        <v>9491.7000000000007</v>
      </c>
      <c r="TWW54" s="90">
        <f t="shared" ref="TWW54:TWW55" si="2513">SUM(TWV54/12)</f>
        <v>790.97500000000002</v>
      </c>
      <c r="TWX54" s="115">
        <v>0</v>
      </c>
      <c r="TWY54" s="115">
        <f t="shared" ref="TWY54:TXI55" si="2514">TWX54</f>
        <v>0</v>
      </c>
      <c r="TWZ54" s="115">
        <f t="shared" si="2514"/>
        <v>0</v>
      </c>
      <c r="TXA54" s="115">
        <f t="shared" si="2514"/>
        <v>0</v>
      </c>
      <c r="TXB54" s="115">
        <f t="shared" si="2514"/>
        <v>0</v>
      </c>
      <c r="TXC54" s="115">
        <f t="shared" si="2514"/>
        <v>0</v>
      </c>
      <c r="TXD54" s="115">
        <f t="shared" si="2514"/>
        <v>0</v>
      </c>
      <c r="TXE54" s="115">
        <f t="shared" si="2514"/>
        <v>0</v>
      </c>
      <c r="TXF54" s="115">
        <f t="shared" si="2514"/>
        <v>0</v>
      </c>
      <c r="TXG54" s="115">
        <f t="shared" si="2514"/>
        <v>0</v>
      </c>
      <c r="TXH54" s="115">
        <f t="shared" si="2514"/>
        <v>0</v>
      </c>
      <c r="TXI54" s="115">
        <f t="shared" si="2514"/>
        <v>0</v>
      </c>
      <c r="TXJ54" s="95">
        <f t="shared" ref="TXJ54:TXJ55" si="2515">SUM(TWX54:TXI54)</f>
        <v>0</v>
      </c>
      <c r="TXK54" s="106" t="s">
        <v>53</v>
      </c>
      <c r="TXL54" s="105">
        <v>9491.7000000000007</v>
      </c>
      <c r="TXM54" s="90">
        <f t="shared" ref="TXM54:TXM55" si="2516">SUM(TXL54/12)</f>
        <v>790.97500000000002</v>
      </c>
      <c r="TXN54" s="115">
        <v>0</v>
      </c>
      <c r="TXO54" s="115">
        <f t="shared" ref="TXO54:TXY55" si="2517">TXN54</f>
        <v>0</v>
      </c>
      <c r="TXP54" s="115">
        <f t="shared" si="2517"/>
        <v>0</v>
      </c>
      <c r="TXQ54" s="115">
        <f t="shared" si="2517"/>
        <v>0</v>
      </c>
      <c r="TXR54" s="115">
        <f t="shared" si="2517"/>
        <v>0</v>
      </c>
      <c r="TXS54" s="115">
        <f t="shared" si="2517"/>
        <v>0</v>
      </c>
      <c r="TXT54" s="115">
        <f t="shared" si="2517"/>
        <v>0</v>
      </c>
      <c r="TXU54" s="115">
        <f t="shared" si="2517"/>
        <v>0</v>
      </c>
      <c r="TXV54" s="115">
        <f t="shared" si="2517"/>
        <v>0</v>
      </c>
      <c r="TXW54" s="115">
        <f t="shared" si="2517"/>
        <v>0</v>
      </c>
      <c r="TXX54" s="115">
        <f t="shared" si="2517"/>
        <v>0</v>
      </c>
      <c r="TXY54" s="115">
        <f t="shared" si="2517"/>
        <v>0</v>
      </c>
      <c r="TXZ54" s="95">
        <f t="shared" ref="TXZ54:TXZ55" si="2518">SUM(TXN54:TXY54)</f>
        <v>0</v>
      </c>
      <c r="TYA54" s="106" t="s">
        <v>53</v>
      </c>
      <c r="TYB54" s="105">
        <v>9491.7000000000007</v>
      </c>
      <c r="TYC54" s="90">
        <f t="shared" ref="TYC54:TYC55" si="2519">SUM(TYB54/12)</f>
        <v>790.97500000000002</v>
      </c>
      <c r="TYD54" s="115">
        <v>0</v>
      </c>
      <c r="TYE54" s="115">
        <f t="shared" ref="TYE54:TYO55" si="2520">TYD54</f>
        <v>0</v>
      </c>
      <c r="TYF54" s="115">
        <f t="shared" si="2520"/>
        <v>0</v>
      </c>
      <c r="TYG54" s="115">
        <f t="shared" si="2520"/>
        <v>0</v>
      </c>
      <c r="TYH54" s="115">
        <f t="shared" si="2520"/>
        <v>0</v>
      </c>
      <c r="TYI54" s="115">
        <f t="shared" si="2520"/>
        <v>0</v>
      </c>
      <c r="TYJ54" s="115">
        <f t="shared" si="2520"/>
        <v>0</v>
      </c>
      <c r="TYK54" s="115">
        <f t="shared" si="2520"/>
        <v>0</v>
      </c>
      <c r="TYL54" s="115">
        <f t="shared" si="2520"/>
        <v>0</v>
      </c>
      <c r="TYM54" s="115">
        <f t="shared" si="2520"/>
        <v>0</v>
      </c>
      <c r="TYN54" s="115">
        <f t="shared" si="2520"/>
        <v>0</v>
      </c>
      <c r="TYO54" s="115">
        <f t="shared" si="2520"/>
        <v>0</v>
      </c>
      <c r="TYP54" s="95">
        <f t="shared" ref="TYP54:TYP55" si="2521">SUM(TYD54:TYO54)</f>
        <v>0</v>
      </c>
      <c r="TYQ54" s="106" t="s">
        <v>53</v>
      </c>
      <c r="TYR54" s="105">
        <v>9491.7000000000007</v>
      </c>
      <c r="TYS54" s="90">
        <f t="shared" ref="TYS54:TYS55" si="2522">SUM(TYR54/12)</f>
        <v>790.97500000000002</v>
      </c>
      <c r="TYT54" s="115">
        <v>0</v>
      </c>
      <c r="TYU54" s="115">
        <f t="shared" ref="TYU54:TZE55" si="2523">TYT54</f>
        <v>0</v>
      </c>
      <c r="TYV54" s="115">
        <f t="shared" si="2523"/>
        <v>0</v>
      </c>
      <c r="TYW54" s="115">
        <f t="shared" si="2523"/>
        <v>0</v>
      </c>
      <c r="TYX54" s="115">
        <f t="shared" si="2523"/>
        <v>0</v>
      </c>
      <c r="TYY54" s="115">
        <f t="shared" si="2523"/>
        <v>0</v>
      </c>
      <c r="TYZ54" s="115">
        <f t="shared" si="2523"/>
        <v>0</v>
      </c>
      <c r="TZA54" s="115">
        <f t="shared" si="2523"/>
        <v>0</v>
      </c>
      <c r="TZB54" s="115">
        <f t="shared" si="2523"/>
        <v>0</v>
      </c>
      <c r="TZC54" s="115">
        <f t="shared" si="2523"/>
        <v>0</v>
      </c>
      <c r="TZD54" s="115">
        <f t="shared" si="2523"/>
        <v>0</v>
      </c>
      <c r="TZE54" s="115">
        <f t="shared" si="2523"/>
        <v>0</v>
      </c>
      <c r="TZF54" s="95">
        <f t="shared" ref="TZF54:TZF55" si="2524">SUM(TYT54:TZE54)</f>
        <v>0</v>
      </c>
      <c r="TZG54" s="106" t="s">
        <v>53</v>
      </c>
      <c r="TZH54" s="105">
        <v>9491.7000000000007</v>
      </c>
      <c r="TZI54" s="90">
        <f t="shared" ref="TZI54:TZI55" si="2525">SUM(TZH54/12)</f>
        <v>790.97500000000002</v>
      </c>
      <c r="TZJ54" s="115">
        <v>0</v>
      </c>
      <c r="TZK54" s="115">
        <f t="shared" ref="TZK54:TZU55" si="2526">TZJ54</f>
        <v>0</v>
      </c>
      <c r="TZL54" s="115">
        <f t="shared" si="2526"/>
        <v>0</v>
      </c>
      <c r="TZM54" s="115">
        <f t="shared" si="2526"/>
        <v>0</v>
      </c>
      <c r="TZN54" s="115">
        <f t="shared" si="2526"/>
        <v>0</v>
      </c>
      <c r="TZO54" s="115">
        <f t="shared" si="2526"/>
        <v>0</v>
      </c>
      <c r="TZP54" s="115">
        <f t="shared" si="2526"/>
        <v>0</v>
      </c>
      <c r="TZQ54" s="115">
        <f t="shared" si="2526"/>
        <v>0</v>
      </c>
      <c r="TZR54" s="115">
        <f t="shared" si="2526"/>
        <v>0</v>
      </c>
      <c r="TZS54" s="115">
        <f t="shared" si="2526"/>
        <v>0</v>
      </c>
      <c r="TZT54" s="115">
        <f t="shared" si="2526"/>
        <v>0</v>
      </c>
      <c r="TZU54" s="115">
        <f t="shared" si="2526"/>
        <v>0</v>
      </c>
      <c r="TZV54" s="95">
        <f t="shared" ref="TZV54:TZV55" si="2527">SUM(TZJ54:TZU54)</f>
        <v>0</v>
      </c>
      <c r="TZW54" s="106" t="s">
        <v>53</v>
      </c>
      <c r="TZX54" s="105">
        <v>9491.7000000000007</v>
      </c>
      <c r="TZY54" s="90">
        <f t="shared" ref="TZY54:TZY55" si="2528">SUM(TZX54/12)</f>
        <v>790.97500000000002</v>
      </c>
      <c r="TZZ54" s="115">
        <v>0</v>
      </c>
      <c r="UAA54" s="115">
        <f t="shared" ref="UAA54:UAK55" si="2529">TZZ54</f>
        <v>0</v>
      </c>
      <c r="UAB54" s="115">
        <f t="shared" si="2529"/>
        <v>0</v>
      </c>
      <c r="UAC54" s="115">
        <f t="shared" si="2529"/>
        <v>0</v>
      </c>
      <c r="UAD54" s="115">
        <f t="shared" si="2529"/>
        <v>0</v>
      </c>
      <c r="UAE54" s="115">
        <f t="shared" si="2529"/>
        <v>0</v>
      </c>
      <c r="UAF54" s="115">
        <f t="shared" si="2529"/>
        <v>0</v>
      </c>
      <c r="UAG54" s="115">
        <f t="shared" si="2529"/>
        <v>0</v>
      </c>
      <c r="UAH54" s="115">
        <f t="shared" si="2529"/>
        <v>0</v>
      </c>
      <c r="UAI54" s="115">
        <f t="shared" si="2529"/>
        <v>0</v>
      </c>
      <c r="UAJ54" s="115">
        <f t="shared" si="2529"/>
        <v>0</v>
      </c>
      <c r="UAK54" s="115">
        <f t="shared" si="2529"/>
        <v>0</v>
      </c>
      <c r="UAL54" s="95">
        <f t="shared" ref="UAL54:UAL55" si="2530">SUM(TZZ54:UAK54)</f>
        <v>0</v>
      </c>
      <c r="UAM54" s="106" t="s">
        <v>53</v>
      </c>
      <c r="UAN54" s="105">
        <v>9491.7000000000007</v>
      </c>
      <c r="UAO54" s="90">
        <f t="shared" ref="UAO54:UAO55" si="2531">SUM(UAN54/12)</f>
        <v>790.97500000000002</v>
      </c>
      <c r="UAP54" s="115">
        <v>0</v>
      </c>
      <c r="UAQ54" s="115">
        <f t="shared" ref="UAQ54:UBA55" si="2532">UAP54</f>
        <v>0</v>
      </c>
      <c r="UAR54" s="115">
        <f t="shared" si="2532"/>
        <v>0</v>
      </c>
      <c r="UAS54" s="115">
        <f t="shared" si="2532"/>
        <v>0</v>
      </c>
      <c r="UAT54" s="115">
        <f t="shared" si="2532"/>
        <v>0</v>
      </c>
      <c r="UAU54" s="115">
        <f t="shared" si="2532"/>
        <v>0</v>
      </c>
      <c r="UAV54" s="115">
        <f t="shared" si="2532"/>
        <v>0</v>
      </c>
      <c r="UAW54" s="115">
        <f t="shared" si="2532"/>
        <v>0</v>
      </c>
      <c r="UAX54" s="115">
        <f t="shared" si="2532"/>
        <v>0</v>
      </c>
      <c r="UAY54" s="115">
        <f t="shared" si="2532"/>
        <v>0</v>
      </c>
      <c r="UAZ54" s="115">
        <f t="shared" si="2532"/>
        <v>0</v>
      </c>
      <c r="UBA54" s="115">
        <f t="shared" si="2532"/>
        <v>0</v>
      </c>
      <c r="UBB54" s="95">
        <f t="shared" ref="UBB54:UBB55" si="2533">SUM(UAP54:UBA54)</f>
        <v>0</v>
      </c>
      <c r="UBC54" s="106" t="s">
        <v>53</v>
      </c>
      <c r="UBD54" s="105">
        <v>9491.7000000000007</v>
      </c>
      <c r="UBE54" s="90">
        <f t="shared" ref="UBE54:UBE55" si="2534">SUM(UBD54/12)</f>
        <v>790.97500000000002</v>
      </c>
      <c r="UBF54" s="115">
        <v>0</v>
      </c>
      <c r="UBG54" s="115">
        <f t="shared" ref="UBG54:UBQ55" si="2535">UBF54</f>
        <v>0</v>
      </c>
      <c r="UBH54" s="115">
        <f t="shared" si="2535"/>
        <v>0</v>
      </c>
      <c r="UBI54" s="115">
        <f t="shared" si="2535"/>
        <v>0</v>
      </c>
      <c r="UBJ54" s="115">
        <f t="shared" si="2535"/>
        <v>0</v>
      </c>
      <c r="UBK54" s="115">
        <f t="shared" si="2535"/>
        <v>0</v>
      </c>
      <c r="UBL54" s="115">
        <f t="shared" si="2535"/>
        <v>0</v>
      </c>
      <c r="UBM54" s="115">
        <f t="shared" si="2535"/>
        <v>0</v>
      </c>
      <c r="UBN54" s="115">
        <f t="shared" si="2535"/>
        <v>0</v>
      </c>
      <c r="UBO54" s="115">
        <f t="shared" si="2535"/>
        <v>0</v>
      </c>
      <c r="UBP54" s="115">
        <f t="shared" si="2535"/>
        <v>0</v>
      </c>
      <c r="UBQ54" s="115">
        <f t="shared" si="2535"/>
        <v>0</v>
      </c>
      <c r="UBR54" s="95">
        <f t="shared" ref="UBR54:UBR55" si="2536">SUM(UBF54:UBQ54)</f>
        <v>0</v>
      </c>
      <c r="UBS54" s="106" t="s">
        <v>53</v>
      </c>
      <c r="UBT54" s="105">
        <v>9491.7000000000007</v>
      </c>
      <c r="UBU54" s="90">
        <f t="shared" ref="UBU54:UBU55" si="2537">SUM(UBT54/12)</f>
        <v>790.97500000000002</v>
      </c>
      <c r="UBV54" s="115">
        <v>0</v>
      </c>
      <c r="UBW54" s="115">
        <f t="shared" ref="UBW54:UCG55" si="2538">UBV54</f>
        <v>0</v>
      </c>
      <c r="UBX54" s="115">
        <f t="shared" si="2538"/>
        <v>0</v>
      </c>
      <c r="UBY54" s="115">
        <f t="shared" si="2538"/>
        <v>0</v>
      </c>
      <c r="UBZ54" s="115">
        <f t="shared" si="2538"/>
        <v>0</v>
      </c>
      <c r="UCA54" s="115">
        <f t="shared" si="2538"/>
        <v>0</v>
      </c>
      <c r="UCB54" s="115">
        <f t="shared" si="2538"/>
        <v>0</v>
      </c>
      <c r="UCC54" s="115">
        <f t="shared" si="2538"/>
        <v>0</v>
      </c>
      <c r="UCD54" s="115">
        <f t="shared" si="2538"/>
        <v>0</v>
      </c>
      <c r="UCE54" s="115">
        <f t="shared" si="2538"/>
        <v>0</v>
      </c>
      <c r="UCF54" s="115">
        <f t="shared" si="2538"/>
        <v>0</v>
      </c>
      <c r="UCG54" s="115">
        <f t="shared" si="2538"/>
        <v>0</v>
      </c>
      <c r="UCH54" s="95">
        <f t="shared" ref="UCH54:UCH55" si="2539">SUM(UBV54:UCG54)</f>
        <v>0</v>
      </c>
      <c r="UCI54" s="106" t="s">
        <v>53</v>
      </c>
      <c r="UCJ54" s="105">
        <v>9491.7000000000007</v>
      </c>
      <c r="UCK54" s="90">
        <f t="shared" ref="UCK54:UCK55" si="2540">SUM(UCJ54/12)</f>
        <v>790.97500000000002</v>
      </c>
      <c r="UCL54" s="115">
        <v>0</v>
      </c>
      <c r="UCM54" s="115">
        <f t="shared" ref="UCM54:UCW55" si="2541">UCL54</f>
        <v>0</v>
      </c>
      <c r="UCN54" s="115">
        <f t="shared" si="2541"/>
        <v>0</v>
      </c>
      <c r="UCO54" s="115">
        <f t="shared" si="2541"/>
        <v>0</v>
      </c>
      <c r="UCP54" s="115">
        <f t="shared" si="2541"/>
        <v>0</v>
      </c>
      <c r="UCQ54" s="115">
        <f t="shared" si="2541"/>
        <v>0</v>
      </c>
      <c r="UCR54" s="115">
        <f t="shared" si="2541"/>
        <v>0</v>
      </c>
      <c r="UCS54" s="115">
        <f t="shared" si="2541"/>
        <v>0</v>
      </c>
      <c r="UCT54" s="115">
        <f t="shared" si="2541"/>
        <v>0</v>
      </c>
      <c r="UCU54" s="115">
        <f t="shared" si="2541"/>
        <v>0</v>
      </c>
      <c r="UCV54" s="115">
        <f t="shared" si="2541"/>
        <v>0</v>
      </c>
      <c r="UCW54" s="115">
        <f t="shared" si="2541"/>
        <v>0</v>
      </c>
      <c r="UCX54" s="95">
        <f t="shared" ref="UCX54:UCX55" si="2542">SUM(UCL54:UCW54)</f>
        <v>0</v>
      </c>
      <c r="UCY54" s="106" t="s">
        <v>53</v>
      </c>
      <c r="UCZ54" s="105">
        <v>9491.7000000000007</v>
      </c>
      <c r="UDA54" s="90">
        <f t="shared" ref="UDA54:UDA55" si="2543">SUM(UCZ54/12)</f>
        <v>790.97500000000002</v>
      </c>
      <c r="UDB54" s="115">
        <v>0</v>
      </c>
      <c r="UDC54" s="115">
        <f t="shared" ref="UDC54:UDM55" si="2544">UDB54</f>
        <v>0</v>
      </c>
      <c r="UDD54" s="115">
        <f t="shared" si="2544"/>
        <v>0</v>
      </c>
      <c r="UDE54" s="115">
        <f t="shared" si="2544"/>
        <v>0</v>
      </c>
      <c r="UDF54" s="115">
        <f t="shared" si="2544"/>
        <v>0</v>
      </c>
      <c r="UDG54" s="115">
        <f t="shared" si="2544"/>
        <v>0</v>
      </c>
      <c r="UDH54" s="115">
        <f t="shared" si="2544"/>
        <v>0</v>
      </c>
      <c r="UDI54" s="115">
        <f t="shared" si="2544"/>
        <v>0</v>
      </c>
      <c r="UDJ54" s="115">
        <f t="shared" si="2544"/>
        <v>0</v>
      </c>
      <c r="UDK54" s="115">
        <f t="shared" si="2544"/>
        <v>0</v>
      </c>
      <c r="UDL54" s="115">
        <f t="shared" si="2544"/>
        <v>0</v>
      </c>
      <c r="UDM54" s="115">
        <f t="shared" si="2544"/>
        <v>0</v>
      </c>
      <c r="UDN54" s="95">
        <f t="shared" ref="UDN54:UDN55" si="2545">SUM(UDB54:UDM54)</f>
        <v>0</v>
      </c>
      <c r="UDO54" s="106" t="s">
        <v>53</v>
      </c>
      <c r="UDP54" s="105">
        <v>9491.7000000000007</v>
      </c>
      <c r="UDQ54" s="90">
        <f t="shared" ref="UDQ54:UDQ55" si="2546">SUM(UDP54/12)</f>
        <v>790.97500000000002</v>
      </c>
      <c r="UDR54" s="115">
        <v>0</v>
      </c>
      <c r="UDS54" s="115">
        <f t="shared" ref="UDS54:UEC55" si="2547">UDR54</f>
        <v>0</v>
      </c>
      <c r="UDT54" s="115">
        <f t="shared" si="2547"/>
        <v>0</v>
      </c>
      <c r="UDU54" s="115">
        <f t="shared" si="2547"/>
        <v>0</v>
      </c>
      <c r="UDV54" s="115">
        <f t="shared" si="2547"/>
        <v>0</v>
      </c>
      <c r="UDW54" s="115">
        <f t="shared" si="2547"/>
        <v>0</v>
      </c>
      <c r="UDX54" s="115">
        <f t="shared" si="2547"/>
        <v>0</v>
      </c>
      <c r="UDY54" s="115">
        <f t="shared" si="2547"/>
        <v>0</v>
      </c>
      <c r="UDZ54" s="115">
        <f t="shared" si="2547"/>
        <v>0</v>
      </c>
      <c r="UEA54" s="115">
        <f t="shared" si="2547"/>
        <v>0</v>
      </c>
      <c r="UEB54" s="115">
        <f t="shared" si="2547"/>
        <v>0</v>
      </c>
      <c r="UEC54" s="115">
        <f t="shared" si="2547"/>
        <v>0</v>
      </c>
      <c r="UED54" s="95">
        <f t="shared" ref="UED54:UED55" si="2548">SUM(UDR54:UEC54)</f>
        <v>0</v>
      </c>
      <c r="UEE54" s="106" t="s">
        <v>53</v>
      </c>
      <c r="UEF54" s="105">
        <v>9491.7000000000007</v>
      </c>
      <c r="UEG54" s="90">
        <f t="shared" ref="UEG54:UEG55" si="2549">SUM(UEF54/12)</f>
        <v>790.97500000000002</v>
      </c>
      <c r="UEH54" s="115">
        <v>0</v>
      </c>
      <c r="UEI54" s="115">
        <f t="shared" ref="UEI54:UES55" si="2550">UEH54</f>
        <v>0</v>
      </c>
      <c r="UEJ54" s="115">
        <f t="shared" si="2550"/>
        <v>0</v>
      </c>
      <c r="UEK54" s="115">
        <f t="shared" si="2550"/>
        <v>0</v>
      </c>
      <c r="UEL54" s="115">
        <f t="shared" si="2550"/>
        <v>0</v>
      </c>
      <c r="UEM54" s="115">
        <f t="shared" si="2550"/>
        <v>0</v>
      </c>
      <c r="UEN54" s="115">
        <f t="shared" si="2550"/>
        <v>0</v>
      </c>
      <c r="UEO54" s="115">
        <f t="shared" si="2550"/>
        <v>0</v>
      </c>
      <c r="UEP54" s="115">
        <f t="shared" si="2550"/>
        <v>0</v>
      </c>
      <c r="UEQ54" s="115">
        <f t="shared" si="2550"/>
        <v>0</v>
      </c>
      <c r="UER54" s="115">
        <f t="shared" si="2550"/>
        <v>0</v>
      </c>
      <c r="UES54" s="115">
        <f t="shared" si="2550"/>
        <v>0</v>
      </c>
      <c r="UET54" s="95">
        <f t="shared" ref="UET54:UET55" si="2551">SUM(UEH54:UES54)</f>
        <v>0</v>
      </c>
      <c r="UEU54" s="106" t="s">
        <v>53</v>
      </c>
      <c r="UEV54" s="105">
        <v>9491.7000000000007</v>
      </c>
      <c r="UEW54" s="90">
        <f t="shared" ref="UEW54:UEW55" si="2552">SUM(UEV54/12)</f>
        <v>790.97500000000002</v>
      </c>
      <c r="UEX54" s="115">
        <v>0</v>
      </c>
      <c r="UEY54" s="115">
        <f t="shared" ref="UEY54:UFI55" si="2553">UEX54</f>
        <v>0</v>
      </c>
      <c r="UEZ54" s="115">
        <f t="shared" si="2553"/>
        <v>0</v>
      </c>
      <c r="UFA54" s="115">
        <f t="shared" si="2553"/>
        <v>0</v>
      </c>
      <c r="UFB54" s="115">
        <f t="shared" si="2553"/>
        <v>0</v>
      </c>
      <c r="UFC54" s="115">
        <f t="shared" si="2553"/>
        <v>0</v>
      </c>
      <c r="UFD54" s="115">
        <f t="shared" si="2553"/>
        <v>0</v>
      </c>
      <c r="UFE54" s="115">
        <f t="shared" si="2553"/>
        <v>0</v>
      </c>
      <c r="UFF54" s="115">
        <f t="shared" si="2553"/>
        <v>0</v>
      </c>
      <c r="UFG54" s="115">
        <f t="shared" si="2553"/>
        <v>0</v>
      </c>
      <c r="UFH54" s="115">
        <f t="shared" si="2553"/>
        <v>0</v>
      </c>
      <c r="UFI54" s="115">
        <f t="shared" si="2553"/>
        <v>0</v>
      </c>
      <c r="UFJ54" s="95">
        <f t="shared" ref="UFJ54:UFJ55" si="2554">SUM(UEX54:UFI54)</f>
        <v>0</v>
      </c>
      <c r="UFK54" s="106" t="s">
        <v>53</v>
      </c>
      <c r="UFL54" s="105">
        <v>9491.7000000000007</v>
      </c>
      <c r="UFM54" s="90">
        <f t="shared" ref="UFM54:UFM55" si="2555">SUM(UFL54/12)</f>
        <v>790.97500000000002</v>
      </c>
      <c r="UFN54" s="115">
        <v>0</v>
      </c>
      <c r="UFO54" s="115">
        <f t="shared" ref="UFO54:UFY55" si="2556">UFN54</f>
        <v>0</v>
      </c>
      <c r="UFP54" s="115">
        <f t="shared" si="2556"/>
        <v>0</v>
      </c>
      <c r="UFQ54" s="115">
        <f t="shared" si="2556"/>
        <v>0</v>
      </c>
      <c r="UFR54" s="115">
        <f t="shared" si="2556"/>
        <v>0</v>
      </c>
      <c r="UFS54" s="115">
        <f t="shared" si="2556"/>
        <v>0</v>
      </c>
      <c r="UFT54" s="115">
        <f t="shared" si="2556"/>
        <v>0</v>
      </c>
      <c r="UFU54" s="115">
        <f t="shared" si="2556"/>
        <v>0</v>
      </c>
      <c r="UFV54" s="115">
        <f t="shared" si="2556"/>
        <v>0</v>
      </c>
      <c r="UFW54" s="115">
        <f t="shared" si="2556"/>
        <v>0</v>
      </c>
      <c r="UFX54" s="115">
        <f t="shared" si="2556"/>
        <v>0</v>
      </c>
      <c r="UFY54" s="115">
        <f t="shared" si="2556"/>
        <v>0</v>
      </c>
      <c r="UFZ54" s="95">
        <f t="shared" ref="UFZ54:UFZ55" si="2557">SUM(UFN54:UFY54)</f>
        <v>0</v>
      </c>
      <c r="UGA54" s="106" t="s">
        <v>53</v>
      </c>
      <c r="UGB54" s="105">
        <v>9491.7000000000007</v>
      </c>
      <c r="UGC54" s="90">
        <f t="shared" ref="UGC54:UGC55" si="2558">SUM(UGB54/12)</f>
        <v>790.97500000000002</v>
      </c>
      <c r="UGD54" s="115">
        <v>0</v>
      </c>
      <c r="UGE54" s="115">
        <f t="shared" ref="UGE54:UGO55" si="2559">UGD54</f>
        <v>0</v>
      </c>
      <c r="UGF54" s="115">
        <f t="shared" si="2559"/>
        <v>0</v>
      </c>
      <c r="UGG54" s="115">
        <f t="shared" si="2559"/>
        <v>0</v>
      </c>
      <c r="UGH54" s="115">
        <f t="shared" si="2559"/>
        <v>0</v>
      </c>
      <c r="UGI54" s="115">
        <f t="shared" si="2559"/>
        <v>0</v>
      </c>
      <c r="UGJ54" s="115">
        <f t="shared" si="2559"/>
        <v>0</v>
      </c>
      <c r="UGK54" s="115">
        <f t="shared" si="2559"/>
        <v>0</v>
      </c>
      <c r="UGL54" s="115">
        <f t="shared" si="2559"/>
        <v>0</v>
      </c>
      <c r="UGM54" s="115">
        <f t="shared" si="2559"/>
        <v>0</v>
      </c>
      <c r="UGN54" s="115">
        <f t="shared" si="2559"/>
        <v>0</v>
      </c>
      <c r="UGO54" s="115">
        <f t="shared" si="2559"/>
        <v>0</v>
      </c>
      <c r="UGP54" s="95">
        <f t="shared" ref="UGP54:UGP55" si="2560">SUM(UGD54:UGO54)</f>
        <v>0</v>
      </c>
      <c r="UGQ54" s="106" t="s">
        <v>53</v>
      </c>
      <c r="UGR54" s="105">
        <v>9491.7000000000007</v>
      </c>
      <c r="UGS54" s="90">
        <f t="shared" ref="UGS54:UGS55" si="2561">SUM(UGR54/12)</f>
        <v>790.97500000000002</v>
      </c>
      <c r="UGT54" s="115">
        <v>0</v>
      </c>
      <c r="UGU54" s="115">
        <f t="shared" ref="UGU54:UHE55" si="2562">UGT54</f>
        <v>0</v>
      </c>
      <c r="UGV54" s="115">
        <f t="shared" si="2562"/>
        <v>0</v>
      </c>
      <c r="UGW54" s="115">
        <f t="shared" si="2562"/>
        <v>0</v>
      </c>
      <c r="UGX54" s="115">
        <f t="shared" si="2562"/>
        <v>0</v>
      </c>
      <c r="UGY54" s="115">
        <f t="shared" si="2562"/>
        <v>0</v>
      </c>
      <c r="UGZ54" s="115">
        <f t="shared" si="2562"/>
        <v>0</v>
      </c>
      <c r="UHA54" s="115">
        <f t="shared" si="2562"/>
        <v>0</v>
      </c>
      <c r="UHB54" s="115">
        <f t="shared" si="2562"/>
        <v>0</v>
      </c>
      <c r="UHC54" s="115">
        <f t="shared" si="2562"/>
        <v>0</v>
      </c>
      <c r="UHD54" s="115">
        <f t="shared" si="2562"/>
        <v>0</v>
      </c>
      <c r="UHE54" s="115">
        <f t="shared" si="2562"/>
        <v>0</v>
      </c>
      <c r="UHF54" s="95">
        <f t="shared" ref="UHF54:UHF55" si="2563">SUM(UGT54:UHE54)</f>
        <v>0</v>
      </c>
      <c r="UHG54" s="106" t="s">
        <v>53</v>
      </c>
      <c r="UHH54" s="105">
        <v>9491.7000000000007</v>
      </c>
      <c r="UHI54" s="90">
        <f t="shared" ref="UHI54:UHI55" si="2564">SUM(UHH54/12)</f>
        <v>790.97500000000002</v>
      </c>
      <c r="UHJ54" s="115">
        <v>0</v>
      </c>
      <c r="UHK54" s="115">
        <f t="shared" ref="UHK54:UHU55" si="2565">UHJ54</f>
        <v>0</v>
      </c>
      <c r="UHL54" s="115">
        <f t="shared" si="2565"/>
        <v>0</v>
      </c>
      <c r="UHM54" s="115">
        <f t="shared" si="2565"/>
        <v>0</v>
      </c>
      <c r="UHN54" s="115">
        <f t="shared" si="2565"/>
        <v>0</v>
      </c>
      <c r="UHO54" s="115">
        <f t="shared" si="2565"/>
        <v>0</v>
      </c>
      <c r="UHP54" s="115">
        <f t="shared" si="2565"/>
        <v>0</v>
      </c>
      <c r="UHQ54" s="115">
        <f t="shared" si="2565"/>
        <v>0</v>
      </c>
      <c r="UHR54" s="115">
        <f t="shared" si="2565"/>
        <v>0</v>
      </c>
      <c r="UHS54" s="115">
        <f t="shared" si="2565"/>
        <v>0</v>
      </c>
      <c r="UHT54" s="115">
        <f t="shared" si="2565"/>
        <v>0</v>
      </c>
      <c r="UHU54" s="115">
        <f t="shared" si="2565"/>
        <v>0</v>
      </c>
      <c r="UHV54" s="95">
        <f t="shared" ref="UHV54:UHV55" si="2566">SUM(UHJ54:UHU54)</f>
        <v>0</v>
      </c>
      <c r="UHW54" s="106" t="s">
        <v>53</v>
      </c>
      <c r="UHX54" s="105">
        <v>9491.7000000000007</v>
      </c>
      <c r="UHY54" s="90">
        <f t="shared" ref="UHY54:UHY55" si="2567">SUM(UHX54/12)</f>
        <v>790.97500000000002</v>
      </c>
      <c r="UHZ54" s="115">
        <v>0</v>
      </c>
      <c r="UIA54" s="115">
        <f t="shared" ref="UIA54:UIK55" si="2568">UHZ54</f>
        <v>0</v>
      </c>
      <c r="UIB54" s="115">
        <f t="shared" si="2568"/>
        <v>0</v>
      </c>
      <c r="UIC54" s="115">
        <f t="shared" si="2568"/>
        <v>0</v>
      </c>
      <c r="UID54" s="115">
        <f t="shared" si="2568"/>
        <v>0</v>
      </c>
      <c r="UIE54" s="115">
        <f t="shared" si="2568"/>
        <v>0</v>
      </c>
      <c r="UIF54" s="115">
        <f t="shared" si="2568"/>
        <v>0</v>
      </c>
      <c r="UIG54" s="115">
        <f t="shared" si="2568"/>
        <v>0</v>
      </c>
      <c r="UIH54" s="115">
        <f t="shared" si="2568"/>
        <v>0</v>
      </c>
      <c r="UII54" s="115">
        <f t="shared" si="2568"/>
        <v>0</v>
      </c>
      <c r="UIJ54" s="115">
        <f t="shared" si="2568"/>
        <v>0</v>
      </c>
      <c r="UIK54" s="115">
        <f t="shared" si="2568"/>
        <v>0</v>
      </c>
      <c r="UIL54" s="95">
        <f t="shared" ref="UIL54:UIL55" si="2569">SUM(UHZ54:UIK54)</f>
        <v>0</v>
      </c>
      <c r="UIM54" s="106" t="s">
        <v>53</v>
      </c>
      <c r="UIN54" s="105">
        <v>9491.7000000000007</v>
      </c>
      <c r="UIO54" s="90">
        <f t="shared" ref="UIO54:UIO55" si="2570">SUM(UIN54/12)</f>
        <v>790.97500000000002</v>
      </c>
      <c r="UIP54" s="115">
        <v>0</v>
      </c>
      <c r="UIQ54" s="115">
        <f t="shared" ref="UIQ54:UJA55" si="2571">UIP54</f>
        <v>0</v>
      </c>
      <c r="UIR54" s="115">
        <f t="shared" si="2571"/>
        <v>0</v>
      </c>
      <c r="UIS54" s="115">
        <f t="shared" si="2571"/>
        <v>0</v>
      </c>
      <c r="UIT54" s="115">
        <f t="shared" si="2571"/>
        <v>0</v>
      </c>
      <c r="UIU54" s="115">
        <f t="shared" si="2571"/>
        <v>0</v>
      </c>
      <c r="UIV54" s="115">
        <f t="shared" si="2571"/>
        <v>0</v>
      </c>
      <c r="UIW54" s="115">
        <f t="shared" si="2571"/>
        <v>0</v>
      </c>
      <c r="UIX54" s="115">
        <f t="shared" si="2571"/>
        <v>0</v>
      </c>
      <c r="UIY54" s="115">
        <f t="shared" si="2571"/>
        <v>0</v>
      </c>
      <c r="UIZ54" s="115">
        <f t="shared" si="2571"/>
        <v>0</v>
      </c>
      <c r="UJA54" s="115">
        <f t="shared" si="2571"/>
        <v>0</v>
      </c>
      <c r="UJB54" s="95">
        <f t="shared" ref="UJB54:UJB55" si="2572">SUM(UIP54:UJA54)</f>
        <v>0</v>
      </c>
      <c r="UJC54" s="106" t="s">
        <v>53</v>
      </c>
      <c r="UJD54" s="105">
        <v>9491.7000000000007</v>
      </c>
      <c r="UJE54" s="90">
        <f t="shared" ref="UJE54:UJE55" si="2573">SUM(UJD54/12)</f>
        <v>790.97500000000002</v>
      </c>
      <c r="UJF54" s="115">
        <v>0</v>
      </c>
      <c r="UJG54" s="115">
        <f t="shared" ref="UJG54:UJQ55" si="2574">UJF54</f>
        <v>0</v>
      </c>
      <c r="UJH54" s="115">
        <f t="shared" si="2574"/>
        <v>0</v>
      </c>
      <c r="UJI54" s="115">
        <f t="shared" si="2574"/>
        <v>0</v>
      </c>
      <c r="UJJ54" s="115">
        <f t="shared" si="2574"/>
        <v>0</v>
      </c>
      <c r="UJK54" s="115">
        <f t="shared" si="2574"/>
        <v>0</v>
      </c>
      <c r="UJL54" s="115">
        <f t="shared" si="2574"/>
        <v>0</v>
      </c>
      <c r="UJM54" s="115">
        <f t="shared" si="2574"/>
        <v>0</v>
      </c>
      <c r="UJN54" s="115">
        <f t="shared" si="2574"/>
        <v>0</v>
      </c>
      <c r="UJO54" s="115">
        <f t="shared" si="2574"/>
        <v>0</v>
      </c>
      <c r="UJP54" s="115">
        <f t="shared" si="2574"/>
        <v>0</v>
      </c>
      <c r="UJQ54" s="115">
        <f t="shared" si="2574"/>
        <v>0</v>
      </c>
      <c r="UJR54" s="95">
        <f t="shared" ref="UJR54:UJR55" si="2575">SUM(UJF54:UJQ54)</f>
        <v>0</v>
      </c>
      <c r="UJS54" s="106" t="s">
        <v>53</v>
      </c>
      <c r="UJT54" s="105">
        <v>9491.7000000000007</v>
      </c>
      <c r="UJU54" s="90">
        <f t="shared" ref="UJU54:UJU55" si="2576">SUM(UJT54/12)</f>
        <v>790.97500000000002</v>
      </c>
      <c r="UJV54" s="115">
        <v>0</v>
      </c>
      <c r="UJW54" s="115">
        <f t="shared" ref="UJW54:UKG55" si="2577">UJV54</f>
        <v>0</v>
      </c>
      <c r="UJX54" s="115">
        <f t="shared" si="2577"/>
        <v>0</v>
      </c>
      <c r="UJY54" s="115">
        <f t="shared" si="2577"/>
        <v>0</v>
      </c>
      <c r="UJZ54" s="115">
        <f t="shared" si="2577"/>
        <v>0</v>
      </c>
      <c r="UKA54" s="115">
        <f t="shared" si="2577"/>
        <v>0</v>
      </c>
      <c r="UKB54" s="115">
        <f t="shared" si="2577"/>
        <v>0</v>
      </c>
      <c r="UKC54" s="115">
        <f t="shared" si="2577"/>
        <v>0</v>
      </c>
      <c r="UKD54" s="115">
        <f t="shared" si="2577"/>
        <v>0</v>
      </c>
      <c r="UKE54" s="115">
        <f t="shared" si="2577"/>
        <v>0</v>
      </c>
      <c r="UKF54" s="115">
        <f t="shared" si="2577"/>
        <v>0</v>
      </c>
      <c r="UKG54" s="115">
        <f t="shared" si="2577"/>
        <v>0</v>
      </c>
      <c r="UKH54" s="95">
        <f t="shared" ref="UKH54:UKH55" si="2578">SUM(UJV54:UKG54)</f>
        <v>0</v>
      </c>
      <c r="UKI54" s="106" t="s">
        <v>53</v>
      </c>
      <c r="UKJ54" s="105">
        <v>9491.7000000000007</v>
      </c>
      <c r="UKK54" s="90">
        <f t="shared" ref="UKK54:UKK55" si="2579">SUM(UKJ54/12)</f>
        <v>790.97500000000002</v>
      </c>
      <c r="UKL54" s="115">
        <v>0</v>
      </c>
      <c r="UKM54" s="115">
        <f t="shared" ref="UKM54:UKW55" si="2580">UKL54</f>
        <v>0</v>
      </c>
      <c r="UKN54" s="115">
        <f t="shared" si="2580"/>
        <v>0</v>
      </c>
      <c r="UKO54" s="115">
        <f t="shared" si="2580"/>
        <v>0</v>
      </c>
      <c r="UKP54" s="115">
        <f t="shared" si="2580"/>
        <v>0</v>
      </c>
      <c r="UKQ54" s="115">
        <f t="shared" si="2580"/>
        <v>0</v>
      </c>
      <c r="UKR54" s="115">
        <f t="shared" si="2580"/>
        <v>0</v>
      </c>
      <c r="UKS54" s="115">
        <f t="shared" si="2580"/>
        <v>0</v>
      </c>
      <c r="UKT54" s="115">
        <f t="shared" si="2580"/>
        <v>0</v>
      </c>
      <c r="UKU54" s="115">
        <f t="shared" si="2580"/>
        <v>0</v>
      </c>
      <c r="UKV54" s="115">
        <f t="shared" si="2580"/>
        <v>0</v>
      </c>
      <c r="UKW54" s="115">
        <f t="shared" si="2580"/>
        <v>0</v>
      </c>
      <c r="UKX54" s="95">
        <f t="shared" ref="UKX54:UKX55" si="2581">SUM(UKL54:UKW54)</f>
        <v>0</v>
      </c>
      <c r="UKY54" s="106" t="s">
        <v>53</v>
      </c>
      <c r="UKZ54" s="105">
        <v>9491.7000000000007</v>
      </c>
      <c r="ULA54" s="90">
        <f t="shared" ref="ULA54:ULA55" si="2582">SUM(UKZ54/12)</f>
        <v>790.97500000000002</v>
      </c>
      <c r="ULB54" s="115">
        <v>0</v>
      </c>
      <c r="ULC54" s="115">
        <f t="shared" ref="ULC54:ULM55" si="2583">ULB54</f>
        <v>0</v>
      </c>
      <c r="ULD54" s="115">
        <f t="shared" si="2583"/>
        <v>0</v>
      </c>
      <c r="ULE54" s="115">
        <f t="shared" si="2583"/>
        <v>0</v>
      </c>
      <c r="ULF54" s="115">
        <f t="shared" si="2583"/>
        <v>0</v>
      </c>
      <c r="ULG54" s="115">
        <f t="shared" si="2583"/>
        <v>0</v>
      </c>
      <c r="ULH54" s="115">
        <f t="shared" si="2583"/>
        <v>0</v>
      </c>
      <c r="ULI54" s="115">
        <f t="shared" si="2583"/>
        <v>0</v>
      </c>
      <c r="ULJ54" s="115">
        <f t="shared" si="2583"/>
        <v>0</v>
      </c>
      <c r="ULK54" s="115">
        <f t="shared" si="2583"/>
        <v>0</v>
      </c>
      <c r="ULL54" s="115">
        <f t="shared" si="2583"/>
        <v>0</v>
      </c>
      <c r="ULM54" s="115">
        <f t="shared" si="2583"/>
        <v>0</v>
      </c>
      <c r="ULN54" s="95">
        <f t="shared" ref="ULN54:ULN55" si="2584">SUM(ULB54:ULM54)</f>
        <v>0</v>
      </c>
      <c r="ULO54" s="106" t="s">
        <v>53</v>
      </c>
      <c r="ULP54" s="105">
        <v>9491.7000000000007</v>
      </c>
      <c r="ULQ54" s="90">
        <f t="shared" ref="ULQ54:ULQ55" si="2585">SUM(ULP54/12)</f>
        <v>790.97500000000002</v>
      </c>
      <c r="ULR54" s="115">
        <v>0</v>
      </c>
      <c r="ULS54" s="115">
        <f t="shared" ref="ULS54:UMC55" si="2586">ULR54</f>
        <v>0</v>
      </c>
      <c r="ULT54" s="115">
        <f t="shared" si="2586"/>
        <v>0</v>
      </c>
      <c r="ULU54" s="115">
        <f t="shared" si="2586"/>
        <v>0</v>
      </c>
      <c r="ULV54" s="115">
        <f t="shared" si="2586"/>
        <v>0</v>
      </c>
      <c r="ULW54" s="115">
        <f t="shared" si="2586"/>
        <v>0</v>
      </c>
      <c r="ULX54" s="115">
        <f t="shared" si="2586"/>
        <v>0</v>
      </c>
      <c r="ULY54" s="115">
        <f t="shared" si="2586"/>
        <v>0</v>
      </c>
      <c r="ULZ54" s="115">
        <f t="shared" si="2586"/>
        <v>0</v>
      </c>
      <c r="UMA54" s="115">
        <f t="shared" si="2586"/>
        <v>0</v>
      </c>
      <c r="UMB54" s="115">
        <f t="shared" si="2586"/>
        <v>0</v>
      </c>
      <c r="UMC54" s="115">
        <f t="shared" si="2586"/>
        <v>0</v>
      </c>
      <c r="UMD54" s="95">
        <f t="shared" ref="UMD54:UMD55" si="2587">SUM(ULR54:UMC54)</f>
        <v>0</v>
      </c>
      <c r="UME54" s="106" t="s">
        <v>53</v>
      </c>
      <c r="UMF54" s="105">
        <v>9491.7000000000007</v>
      </c>
      <c r="UMG54" s="90">
        <f t="shared" ref="UMG54:UMG55" si="2588">SUM(UMF54/12)</f>
        <v>790.97500000000002</v>
      </c>
      <c r="UMH54" s="115">
        <v>0</v>
      </c>
      <c r="UMI54" s="115">
        <f t="shared" ref="UMI54:UMS55" si="2589">UMH54</f>
        <v>0</v>
      </c>
      <c r="UMJ54" s="115">
        <f t="shared" si="2589"/>
        <v>0</v>
      </c>
      <c r="UMK54" s="115">
        <f t="shared" si="2589"/>
        <v>0</v>
      </c>
      <c r="UML54" s="115">
        <f t="shared" si="2589"/>
        <v>0</v>
      </c>
      <c r="UMM54" s="115">
        <f t="shared" si="2589"/>
        <v>0</v>
      </c>
      <c r="UMN54" s="115">
        <f t="shared" si="2589"/>
        <v>0</v>
      </c>
      <c r="UMO54" s="115">
        <f t="shared" si="2589"/>
        <v>0</v>
      </c>
      <c r="UMP54" s="115">
        <f t="shared" si="2589"/>
        <v>0</v>
      </c>
      <c r="UMQ54" s="115">
        <f t="shared" si="2589"/>
        <v>0</v>
      </c>
      <c r="UMR54" s="115">
        <f t="shared" si="2589"/>
        <v>0</v>
      </c>
      <c r="UMS54" s="115">
        <f t="shared" si="2589"/>
        <v>0</v>
      </c>
      <c r="UMT54" s="95">
        <f t="shared" ref="UMT54:UMT55" si="2590">SUM(UMH54:UMS54)</f>
        <v>0</v>
      </c>
      <c r="UMU54" s="106" t="s">
        <v>53</v>
      </c>
      <c r="UMV54" s="105">
        <v>9491.7000000000007</v>
      </c>
      <c r="UMW54" s="90">
        <f t="shared" ref="UMW54:UMW55" si="2591">SUM(UMV54/12)</f>
        <v>790.97500000000002</v>
      </c>
      <c r="UMX54" s="115">
        <v>0</v>
      </c>
      <c r="UMY54" s="115">
        <f t="shared" ref="UMY54:UNI55" si="2592">UMX54</f>
        <v>0</v>
      </c>
      <c r="UMZ54" s="115">
        <f t="shared" si="2592"/>
        <v>0</v>
      </c>
      <c r="UNA54" s="115">
        <f t="shared" si="2592"/>
        <v>0</v>
      </c>
      <c r="UNB54" s="115">
        <f t="shared" si="2592"/>
        <v>0</v>
      </c>
      <c r="UNC54" s="115">
        <f t="shared" si="2592"/>
        <v>0</v>
      </c>
      <c r="UND54" s="115">
        <f t="shared" si="2592"/>
        <v>0</v>
      </c>
      <c r="UNE54" s="115">
        <f t="shared" si="2592"/>
        <v>0</v>
      </c>
      <c r="UNF54" s="115">
        <f t="shared" si="2592"/>
        <v>0</v>
      </c>
      <c r="UNG54" s="115">
        <f t="shared" si="2592"/>
        <v>0</v>
      </c>
      <c r="UNH54" s="115">
        <f t="shared" si="2592"/>
        <v>0</v>
      </c>
      <c r="UNI54" s="115">
        <f t="shared" si="2592"/>
        <v>0</v>
      </c>
      <c r="UNJ54" s="95">
        <f t="shared" ref="UNJ54:UNJ55" si="2593">SUM(UMX54:UNI54)</f>
        <v>0</v>
      </c>
      <c r="UNK54" s="106" t="s">
        <v>53</v>
      </c>
      <c r="UNL54" s="105">
        <v>9491.7000000000007</v>
      </c>
      <c r="UNM54" s="90">
        <f t="shared" ref="UNM54:UNM55" si="2594">SUM(UNL54/12)</f>
        <v>790.97500000000002</v>
      </c>
      <c r="UNN54" s="115">
        <v>0</v>
      </c>
      <c r="UNO54" s="115">
        <f t="shared" ref="UNO54:UNY55" si="2595">UNN54</f>
        <v>0</v>
      </c>
      <c r="UNP54" s="115">
        <f t="shared" si="2595"/>
        <v>0</v>
      </c>
      <c r="UNQ54" s="115">
        <f t="shared" si="2595"/>
        <v>0</v>
      </c>
      <c r="UNR54" s="115">
        <f t="shared" si="2595"/>
        <v>0</v>
      </c>
      <c r="UNS54" s="115">
        <f t="shared" si="2595"/>
        <v>0</v>
      </c>
      <c r="UNT54" s="115">
        <f t="shared" si="2595"/>
        <v>0</v>
      </c>
      <c r="UNU54" s="115">
        <f t="shared" si="2595"/>
        <v>0</v>
      </c>
      <c r="UNV54" s="115">
        <f t="shared" si="2595"/>
        <v>0</v>
      </c>
      <c r="UNW54" s="115">
        <f t="shared" si="2595"/>
        <v>0</v>
      </c>
      <c r="UNX54" s="115">
        <f t="shared" si="2595"/>
        <v>0</v>
      </c>
      <c r="UNY54" s="115">
        <f t="shared" si="2595"/>
        <v>0</v>
      </c>
      <c r="UNZ54" s="95">
        <f t="shared" ref="UNZ54:UNZ55" si="2596">SUM(UNN54:UNY54)</f>
        <v>0</v>
      </c>
      <c r="UOA54" s="106" t="s">
        <v>53</v>
      </c>
      <c r="UOB54" s="105">
        <v>9491.7000000000007</v>
      </c>
      <c r="UOC54" s="90">
        <f t="shared" ref="UOC54:UOC55" si="2597">SUM(UOB54/12)</f>
        <v>790.97500000000002</v>
      </c>
      <c r="UOD54" s="115">
        <v>0</v>
      </c>
      <c r="UOE54" s="115">
        <f t="shared" ref="UOE54:UOO55" si="2598">UOD54</f>
        <v>0</v>
      </c>
      <c r="UOF54" s="115">
        <f t="shared" si="2598"/>
        <v>0</v>
      </c>
      <c r="UOG54" s="115">
        <f t="shared" si="2598"/>
        <v>0</v>
      </c>
      <c r="UOH54" s="115">
        <f t="shared" si="2598"/>
        <v>0</v>
      </c>
      <c r="UOI54" s="115">
        <f t="shared" si="2598"/>
        <v>0</v>
      </c>
      <c r="UOJ54" s="115">
        <f t="shared" si="2598"/>
        <v>0</v>
      </c>
      <c r="UOK54" s="115">
        <f t="shared" si="2598"/>
        <v>0</v>
      </c>
      <c r="UOL54" s="115">
        <f t="shared" si="2598"/>
        <v>0</v>
      </c>
      <c r="UOM54" s="115">
        <f t="shared" si="2598"/>
        <v>0</v>
      </c>
      <c r="UON54" s="115">
        <f t="shared" si="2598"/>
        <v>0</v>
      </c>
      <c r="UOO54" s="115">
        <f t="shared" si="2598"/>
        <v>0</v>
      </c>
      <c r="UOP54" s="95">
        <f t="shared" ref="UOP54:UOP55" si="2599">SUM(UOD54:UOO54)</f>
        <v>0</v>
      </c>
      <c r="UOQ54" s="106" t="s">
        <v>53</v>
      </c>
      <c r="UOR54" s="105">
        <v>9491.7000000000007</v>
      </c>
      <c r="UOS54" s="90">
        <f t="shared" ref="UOS54:UOS55" si="2600">SUM(UOR54/12)</f>
        <v>790.97500000000002</v>
      </c>
      <c r="UOT54" s="115">
        <v>0</v>
      </c>
      <c r="UOU54" s="115">
        <f t="shared" ref="UOU54:UPE55" si="2601">UOT54</f>
        <v>0</v>
      </c>
      <c r="UOV54" s="115">
        <f t="shared" si="2601"/>
        <v>0</v>
      </c>
      <c r="UOW54" s="115">
        <f t="shared" si="2601"/>
        <v>0</v>
      </c>
      <c r="UOX54" s="115">
        <f t="shared" si="2601"/>
        <v>0</v>
      </c>
      <c r="UOY54" s="115">
        <f t="shared" si="2601"/>
        <v>0</v>
      </c>
      <c r="UOZ54" s="115">
        <f t="shared" si="2601"/>
        <v>0</v>
      </c>
      <c r="UPA54" s="115">
        <f t="shared" si="2601"/>
        <v>0</v>
      </c>
      <c r="UPB54" s="115">
        <f t="shared" si="2601"/>
        <v>0</v>
      </c>
      <c r="UPC54" s="115">
        <f t="shared" si="2601"/>
        <v>0</v>
      </c>
      <c r="UPD54" s="115">
        <f t="shared" si="2601"/>
        <v>0</v>
      </c>
      <c r="UPE54" s="115">
        <f t="shared" si="2601"/>
        <v>0</v>
      </c>
      <c r="UPF54" s="95">
        <f t="shared" ref="UPF54:UPF55" si="2602">SUM(UOT54:UPE54)</f>
        <v>0</v>
      </c>
      <c r="UPG54" s="106" t="s">
        <v>53</v>
      </c>
      <c r="UPH54" s="105">
        <v>9491.7000000000007</v>
      </c>
      <c r="UPI54" s="90">
        <f t="shared" ref="UPI54:UPI55" si="2603">SUM(UPH54/12)</f>
        <v>790.97500000000002</v>
      </c>
      <c r="UPJ54" s="115">
        <v>0</v>
      </c>
      <c r="UPK54" s="115">
        <f t="shared" ref="UPK54:UPU55" si="2604">UPJ54</f>
        <v>0</v>
      </c>
      <c r="UPL54" s="115">
        <f t="shared" si="2604"/>
        <v>0</v>
      </c>
      <c r="UPM54" s="115">
        <f t="shared" si="2604"/>
        <v>0</v>
      </c>
      <c r="UPN54" s="115">
        <f t="shared" si="2604"/>
        <v>0</v>
      </c>
      <c r="UPO54" s="115">
        <f t="shared" si="2604"/>
        <v>0</v>
      </c>
      <c r="UPP54" s="115">
        <f t="shared" si="2604"/>
        <v>0</v>
      </c>
      <c r="UPQ54" s="115">
        <f t="shared" si="2604"/>
        <v>0</v>
      </c>
      <c r="UPR54" s="115">
        <f t="shared" si="2604"/>
        <v>0</v>
      </c>
      <c r="UPS54" s="115">
        <f t="shared" si="2604"/>
        <v>0</v>
      </c>
      <c r="UPT54" s="115">
        <f t="shared" si="2604"/>
        <v>0</v>
      </c>
      <c r="UPU54" s="115">
        <f t="shared" si="2604"/>
        <v>0</v>
      </c>
      <c r="UPV54" s="95">
        <f t="shared" ref="UPV54:UPV55" si="2605">SUM(UPJ54:UPU54)</f>
        <v>0</v>
      </c>
      <c r="UPW54" s="106" t="s">
        <v>53</v>
      </c>
      <c r="UPX54" s="105">
        <v>9491.7000000000007</v>
      </c>
      <c r="UPY54" s="90">
        <f t="shared" ref="UPY54:UPY55" si="2606">SUM(UPX54/12)</f>
        <v>790.97500000000002</v>
      </c>
      <c r="UPZ54" s="115">
        <v>0</v>
      </c>
      <c r="UQA54" s="115">
        <f t="shared" ref="UQA54:UQK55" si="2607">UPZ54</f>
        <v>0</v>
      </c>
      <c r="UQB54" s="115">
        <f t="shared" si="2607"/>
        <v>0</v>
      </c>
      <c r="UQC54" s="115">
        <f t="shared" si="2607"/>
        <v>0</v>
      </c>
      <c r="UQD54" s="115">
        <f t="shared" si="2607"/>
        <v>0</v>
      </c>
      <c r="UQE54" s="115">
        <f t="shared" si="2607"/>
        <v>0</v>
      </c>
      <c r="UQF54" s="115">
        <f t="shared" si="2607"/>
        <v>0</v>
      </c>
      <c r="UQG54" s="115">
        <f t="shared" si="2607"/>
        <v>0</v>
      </c>
      <c r="UQH54" s="115">
        <f t="shared" si="2607"/>
        <v>0</v>
      </c>
      <c r="UQI54" s="115">
        <f t="shared" si="2607"/>
        <v>0</v>
      </c>
      <c r="UQJ54" s="115">
        <f t="shared" si="2607"/>
        <v>0</v>
      </c>
      <c r="UQK54" s="115">
        <f t="shared" si="2607"/>
        <v>0</v>
      </c>
      <c r="UQL54" s="95">
        <f t="shared" ref="UQL54:UQL55" si="2608">SUM(UPZ54:UQK54)</f>
        <v>0</v>
      </c>
      <c r="UQM54" s="106" t="s">
        <v>53</v>
      </c>
      <c r="UQN54" s="105">
        <v>9491.7000000000007</v>
      </c>
      <c r="UQO54" s="90">
        <f t="shared" ref="UQO54:UQO55" si="2609">SUM(UQN54/12)</f>
        <v>790.97500000000002</v>
      </c>
      <c r="UQP54" s="115">
        <v>0</v>
      </c>
      <c r="UQQ54" s="115">
        <f t="shared" ref="UQQ54:URA55" si="2610">UQP54</f>
        <v>0</v>
      </c>
      <c r="UQR54" s="115">
        <f t="shared" si="2610"/>
        <v>0</v>
      </c>
      <c r="UQS54" s="115">
        <f t="shared" si="2610"/>
        <v>0</v>
      </c>
      <c r="UQT54" s="115">
        <f t="shared" si="2610"/>
        <v>0</v>
      </c>
      <c r="UQU54" s="115">
        <f t="shared" si="2610"/>
        <v>0</v>
      </c>
      <c r="UQV54" s="115">
        <f t="shared" si="2610"/>
        <v>0</v>
      </c>
      <c r="UQW54" s="115">
        <f t="shared" si="2610"/>
        <v>0</v>
      </c>
      <c r="UQX54" s="115">
        <f t="shared" si="2610"/>
        <v>0</v>
      </c>
      <c r="UQY54" s="115">
        <f t="shared" si="2610"/>
        <v>0</v>
      </c>
      <c r="UQZ54" s="115">
        <f t="shared" si="2610"/>
        <v>0</v>
      </c>
      <c r="URA54" s="115">
        <f t="shared" si="2610"/>
        <v>0</v>
      </c>
      <c r="URB54" s="95">
        <f t="shared" ref="URB54:URB55" si="2611">SUM(UQP54:URA54)</f>
        <v>0</v>
      </c>
      <c r="URC54" s="106" t="s">
        <v>53</v>
      </c>
      <c r="URD54" s="105">
        <v>9491.7000000000007</v>
      </c>
      <c r="URE54" s="90">
        <f t="shared" ref="URE54:URE55" si="2612">SUM(URD54/12)</f>
        <v>790.97500000000002</v>
      </c>
      <c r="URF54" s="115">
        <v>0</v>
      </c>
      <c r="URG54" s="115">
        <f t="shared" ref="URG54:URQ55" si="2613">URF54</f>
        <v>0</v>
      </c>
      <c r="URH54" s="115">
        <f t="shared" si="2613"/>
        <v>0</v>
      </c>
      <c r="URI54" s="115">
        <f t="shared" si="2613"/>
        <v>0</v>
      </c>
      <c r="URJ54" s="115">
        <f t="shared" si="2613"/>
        <v>0</v>
      </c>
      <c r="URK54" s="115">
        <f t="shared" si="2613"/>
        <v>0</v>
      </c>
      <c r="URL54" s="115">
        <f t="shared" si="2613"/>
        <v>0</v>
      </c>
      <c r="URM54" s="115">
        <f t="shared" si="2613"/>
        <v>0</v>
      </c>
      <c r="URN54" s="115">
        <f t="shared" si="2613"/>
        <v>0</v>
      </c>
      <c r="URO54" s="115">
        <f t="shared" si="2613"/>
        <v>0</v>
      </c>
      <c r="URP54" s="115">
        <f t="shared" si="2613"/>
        <v>0</v>
      </c>
      <c r="URQ54" s="115">
        <f t="shared" si="2613"/>
        <v>0</v>
      </c>
      <c r="URR54" s="95">
        <f t="shared" ref="URR54:URR55" si="2614">SUM(URF54:URQ54)</f>
        <v>0</v>
      </c>
      <c r="URS54" s="106" t="s">
        <v>53</v>
      </c>
      <c r="URT54" s="105">
        <v>9491.7000000000007</v>
      </c>
      <c r="URU54" s="90">
        <f t="shared" ref="URU54:URU55" si="2615">SUM(URT54/12)</f>
        <v>790.97500000000002</v>
      </c>
      <c r="URV54" s="115">
        <v>0</v>
      </c>
      <c r="URW54" s="115">
        <f t="shared" ref="URW54:USG55" si="2616">URV54</f>
        <v>0</v>
      </c>
      <c r="URX54" s="115">
        <f t="shared" si="2616"/>
        <v>0</v>
      </c>
      <c r="URY54" s="115">
        <f t="shared" si="2616"/>
        <v>0</v>
      </c>
      <c r="URZ54" s="115">
        <f t="shared" si="2616"/>
        <v>0</v>
      </c>
      <c r="USA54" s="115">
        <f t="shared" si="2616"/>
        <v>0</v>
      </c>
      <c r="USB54" s="115">
        <f t="shared" si="2616"/>
        <v>0</v>
      </c>
      <c r="USC54" s="115">
        <f t="shared" si="2616"/>
        <v>0</v>
      </c>
      <c r="USD54" s="115">
        <f t="shared" si="2616"/>
        <v>0</v>
      </c>
      <c r="USE54" s="115">
        <f t="shared" si="2616"/>
        <v>0</v>
      </c>
      <c r="USF54" s="115">
        <f t="shared" si="2616"/>
        <v>0</v>
      </c>
      <c r="USG54" s="115">
        <f t="shared" si="2616"/>
        <v>0</v>
      </c>
      <c r="USH54" s="95">
        <f t="shared" ref="USH54:USH55" si="2617">SUM(URV54:USG54)</f>
        <v>0</v>
      </c>
      <c r="USI54" s="106" t="s">
        <v>53</v>
      </c>
      <c r="USJ54" s="105">
        <v>9491.7000000000007</v>
      </c>
      <c r="USK54" s="90">
        <f t="shared" ref="USK54:USK55" si="2618">SUM(USJ54/12)</f>
        <v>790.97500000000002</v>
      </c>
      <c r="USL54" s="115">
        <v>0</v>
      </c>
      <c r="USM54" s="115">
        <f t="shared" ref="USM54:USW55" si="2619">USL54</f>
        <v>0</v>
      </c>
      <c r="USN54" s="115">
        <f t="shared" si="2619"/>
        <v>0</v>
      </c>
      <c r="USO54" s="115">
        <f t="shared" si="2619"/>
        <v>0</v>
      </c>
      <c r="USP54" s="115">
        <f t="shared" si="2619"/>
        <v>0</v>
      </c>
      <c r="USQ54" s="115">
        <f t="shared" si="2619"/>
        <v>0</v>
      </c>
      <c r="USR54" s="115">
        <f t="shared" si="2619"/>
        <v>0</v>
      </c>
      <c r="USS54" s="115">
        <f t="shared" si="2619"/>
        <v>0</v>
      </c>
      <c r="UST54" s="115">
        <f t="shared" si="2619"/>
        <v>0</v>
      </c>
      <c r="USU54" s="115">
        <f t="shared" si="2619"/>
        <v>0</v>
      </c>
      <c r="USV54" s="115">
        <f t="shared" si="2619"/>
        <v>0</v>
      </c>
      <c r="USW54" s="115">
        <f t="shared" si="2619"/>
        <v>0</v>
      </c>
      <c r="USX54" s="95">
        <f t="shared" ref="USX54:USX55" si="2620">SUM(USL54:USW54)</f>
        <v>0</v>
      </c>
      <c r="USY54" s="106" t="s">
        <v>53</v>
      </c>
      <c r="USZ54" s="105">
        <v>9491.7000000000007</v>
      </c>
      <c r="UTA54" s="90">
        <f t="shared" ref="UTA54:UTA55" si="2621">SUM(USZ54/12)</f>
        <v>790.97500000000002</v>
      </c>
      <c r="UTB54" s="115">
        <v>0</v>
      </c>
      <c r="UTC54" s="115">
        <f t="shared" ref="UTC54:UTM55" si="2622">UTB54</f>
        <v>0</v>
      </c>
      <c r="UTD54" s="115">
        <f t="shared" si="2622"/>
        <v>0</v>
      </c>
      <c r="UTE54" s="115">
        <f t="shared" si="2622"/>
        <v>0</v>
      </c>
      <c r="UTF54" s="115">
        <f t="shared" si="2622"/>
        <v>0</v>
      </c>
      <c r="UTG54" s="115">
        <f t="shared" si="2622"/>
        <v>0</v>
      </c>
      <c r="UTH54" s="115">
        <f t="shared" si="2622"/>
        <v>0</v>
      </c>
      <c r="UTI54" s="115">
        <f t="shared" si="2622"/>
        <v>0</v>
      </c>
      <c r="UTJ54" s="115">
        <f t="shared" si="2622"/>
        <v>0</v>
      </c>
      <c r="UTK54" s="115">
        <f t="shared" si="2622"/>
        <v>0</v>
      </c>
      <c r="UTL54" s="115">
        <f t="shared" si="2622"/>
        <v>0</v>
      </c>
      <c r="UTM54" s="115">
        <f t="shared" si="2622"/>
        <v>0</v>
      </c>
      <c r="UTN54" s="95">
        <f t="shared" ref="UTN54:UTN55" si="2623">SUM(UTB54:UTM54)</f>
        <v>0</v>
      </c>
      <c r="UTO54" s="106" t="s">
        <v>53</v>
      </c>
      <c r="UTP54" s="105">
        <v>9491.7000000000007</v>
      </c>
      <c r="UTQ54" s="90">
        <f t="shared" ref="UTQ54:UTQ55" si="2624">SUM(UTP54/12)</f>
        <v>790.97500000000002</v>
      </c>
      <c r="UTR54" s="115">
        <v>0</v>
      </c>
      <c r="UTS54" s="115">
        <f t="shared" ref="UTS54:UUC55" si="2625">UTR54</f>
        <v>0</v>
      </c>
      <c r="UTT54" s="115">
        <f t="shared" si="2625"/>
        <v>0</v>
      </c>
      <c r="UTU54" s="115">
        <f t="shared" si="2625"/>
        <v>0</v>
      </c>
      <c r="UTV54" s="115">
        <f t="shared" si="2625"/>
        <v>0</v>
      </c>
      <c r="UTW54" s="115">
        <f t="shared" si="2625"/>
        <v>0</v>
      </c>
      <c r="UTX54" s="115">
        <f t="shared" si="2625"/>
        <v>0</v>
      </c>
      <c r="UTY54" s="115">
        <f t="shared" si="2625"/>
        <v>0</v>
      </c>
      <c r="UTZ54" s="115">
        <f t="shared" si="2625"/>
        <v>0</v>
      </c>
      <c r="UUA54" s="115">
        <f t="shared" si="2625"/>
        <v>0</v>
      </c>
      <c r="UUB54" s="115">
        <f t="shared" si="2625"/>
        <v>0</v>
      </c>
      <c r="UUC54" s="115">
        <f t="shared" si="2625"/>
        <v>0</v>
      </c>
      <c r="UUD54" s="95">
        <f t="shared" ref="UUD54:UUD55" si="2626">SUM(UTR54:UUC54)</f>
        <v>0</v>
      </c>
      <c r="UUE54" s="106" t="s">
        <v>53</v>
      </c>
      <c r="UUF54" s="105">
        <v>9491.7000000000007</v>
      </c>
      <c r="UUG54" s="90">
        <f t="shared" ref="UUG54:UUG55" si="2627">SUM(UUF54/12)</f>
        <v>790.97500000000002</v>
      </c>
      <c r="UUH54" s="115">
        <v>0</v>
      </c>
      <c r="UUI54" s="115">
        <f t="shared" ref="UUI54:UUS55" si="2628">UUH54</f>
        <v>0</v>
      </c>
      <c r="UUJ54" s="115">
        <f t="shared" si="2628"/>
        <v>0</v>
      </c>
      <c r="UUK54" s="115">
        <f t="shared" si="2628"/>
        <v>0</v>
      </c>
      <c r="UUL54" s="115">
        <f t="shared" si="2628"/>
        <v>0</v>
      </c>
      <c r="UUM54" s="115">
        <f t="shared" si="2628"/>
        <v>0</v>
      </c>
      <c r="UUN54" s="115">
        <f t="shared" si="2628"/>
        <v>0</v>
      </c>
      <c r="UUO54" s="115">
        <f t="shared" si="2628"/>
        <v>0</v>
      </c>
      <c r="UUP54" s="115">
        <f t="shared" si="2628"/>
        <v>0</v>
      </c>
      <c r="UUQ54" s="115">
        <f t="shared" si="2628"/>
        <v>0</v>
      </c>
      <c r="UUR54" s="115">
        <f t="shared" si="2628"/>
        <v>0</v>
      </c>
      <c r="UUS54" s="115">
        <f t="shared" si="2628"/>
        <v>0</v>
      </c>
      <c r="UUT54" s="95">
        <f t="shared" ref="UUT54:UUT55" si="2629">SUM(UUH54:UUS54)</f>
        <v>0</v>
      </c>
      <c r="UUU54" s="106" t="s">
        <v>53</v>
      </c>
      <c r="UUV54" s="105">
        <v>9491.7000000000007</v>
      </c>
      <c r="UUW54" s="90">
        <f t="shared" ref="UUW54:UUW55" si="2630">SUM(UUV54/12)</f>
        <v>790.97500000000002</v>
      </c>
      <c r="UUX54" s="115">
        <v>0</v>
      </c>
      <c r="UUY54" s="115">
        <f t="shared" ref="UUY54:UVI55" si="2631">UUX54</f>
        <v>0</v>
      </c>
      <c r="UUZ54" s="115">
        <f t="shared" si="2631"/>
        <v>0</v>
      </c>
      <c r="UVA54" s="115">
        <f t="shared" si="2631"/>
        <v>0</v>
      </c>
      <c r="UVB54" s="115">
        <f t="shared" si="2631"/>
        <v>0</v>
      </c>
      <c r="UVC54" s="115">
        <f t="shared" si="2631"/>
        <v>0</v>
      </c>
      <c r="UVD54" s="115">
        <f t="shared" si="2631"/>
        <v>0</v>
      </c>
      <c r="UVE54" s="115">
        <f t="shared" si="2631"/>
        <v>0</v>
      </c>
      <c r="UVF54" s="115">
        <f t="shared" si="2631"/>
        <v>0</v>
      </c>
      <c r="UVG54" s="115">
        <f t="shared" si="2631"/>
        <v>0</v>
      </c>
      <c r="UVH54" s="115">
        <f t="shared" si="2631"/>
        <v>0</v>
      </c>
      <c r="UVI54" s="115">
        <f t="shared" si="2631"/>
        <v>0</v>
      </c>
      <c r="UVJ54" s="95">
        <f t="shared" ref="UVJ54:UVJ55" si="2632">SUM(UUX54:UVI54)</f>
        <v>0</v>
      </c>
      <c r="UVK54" s="106" t="s">
        <v>53</v>
      </c>
      <c r="UVL54" s="105">
        <v>9491.7000000000007</v>
      </c>
      <c r="UVM54" s="90">
        <f t="shared" ref="UVM54:UVM55" si="2633">SUM(UVL54/12)</f>
        <v>790.97500000000002</v>
      </c>
      <c r="UVN54" s="115">
        <v>0</v>
      </c>
      <c r="UVO54" s="115">
        <f t="shared" ref="UVO54:UVY55" si="2634">UVN54</f>
        <v>0</v>
      </c>
      <c r="UVP54" s="115">
        <f t="shared" si="2634"/>
        <v>0</v>
      </c>
      <c r="UVQ54" s="115">
        <f t="shared" si="2634"/>
        <v>0</v>
      </c>
      <c r="UVR54" s="115">
        <f t="shared" si="2634"/>
        <v>0</v>
      </c>
      <c r="UVS54" s="115">
        <f t="shared" si="2634"/>
        <v>0</v>
      </c>
      <c r="UVT54" s="115">
        <f t="shared" si="2634"/>
        <v>0</v>
      </c>
      <c r="UVU54" s="115">
        <f t="shared" si="2634"/>
        <v>0</v>
      </c>
      <c r="UVV54" s="115">
        <f t="shared" si="2634"/>
        <v>0</v>
      </c>
      <c r="UVW54" s="115">
        <f t="shared" si="2634"/>
        <v>0</v>
      </c>
      <c r="UVX54" s="115">
        <f t="shared" si="2634"/>
        <v>0</v>
      </c>
      <c r="UVY54" s="115">
        <f t="shared" si="2634"/>
        <v>0</v>
      </c>
      <c r="UVZ54" s="95">
        <f t="shared" ref="UVZ54:UVZ55" si="2635">SUM(UVN54:UVY54)</f>
        <v>0</v>
      </c>
      <c r="UWA54" s="106" t="s">
        <v>53</v>
      </c>
      <c r="UWB54" s="105">
        <v>9491.7000000000007</v>
      </c>
      <c r="UWC54" s="90">
        <f t="shared" ref="UWC54:UWC55" si="2636">SUM(UWB54/12)</f>
        <v>790.97500000000002</v>
      </c>
      <c r="UWD54" s="115">
        <v>0</v>
      </c>
      <c r="UWE54" s="115">
        <f t="shared" ref="UWE54:UWO55" si="2637">UWD54</f>
        <v>0</v>
      </c>
      <c r="UWF54" s="115">
        <f t="shared" si="2637"/>
        <v>0</v>
      </c>
      <c r="UWG54" s="115">
        <f t="shared" si="2637"/>
        <v>0</v>
      </c>
      <c r="UWH54" s="115">
        <f t="shared" si="2637"/>
        <v>0</v>
      </c>
      <c r="UWI54" s="115">
        <f t="shared" si="2637"/>
        <v>0</v>
      </c>
      <c r="UWJ54" s="115">
        <f t="shared" si="2637"/>
        <v>0</v>
      </c>
      <c r="UWK54" s="115">
        <f t="shared" si="2637"/>
        <v>0</v>
      </c>
      <c r="UWL54" s="115">
        <f t="shared" si="2637"/>
        <v>0</v>
      </c>
      <c r="UWM54" s="115">
        <f t="shared" si="2637"/>
        <v>0</v>
      </c>
      <c r="UWN54" s="115">
        <f t="shared" si="2637"/>
        <v>0</v>
      </c>
      <c r="UWO54" s="115">
        <f t="shared" si="2637"/>
        <v>0</v>
      </c>
      <c r="UWP54" s="95">
        <f t="shared" ref="UWP54:UWP55" si="2638">SUM(UWD54:UWO54)</f>
        <v>0</v>
      </c>
      <c r="UWQ54" s="106" t="s">
        <v>53</v>
      </c>
      <c r="UWR54" s="105">
        <v>9491.7000000000007</v>
      </c>
      <c r="UWS54" s="90">
        <f t="shared" ref="UWS54:UWS55" si="2639">SUM(UWR54/12)</f>
        <v>790.97500000000002</v>
      </c>
      <c r="UWT54" s="115">
        <v>0</v>
      </c>
      <c r="UWU54" s="115">
        <f t="shared" ref="UWU54:UXE55" si="2640">UWT54</f>
        <v>0</v>
      </c>
      <c r="UWV54" s="115">
        <f t="shared" si="2640"/>
        <v>0</v>
      </c>
      <c r="UWW54" s="115">
        <f t="shared" si="2640"/>
        <v>0</v>
      </c>
      <c r="UWX54" s="115">
        <f t="shared" si="2640"/>
        <v>0</v>
      </c>
      <c r="UWY54" s="115">
        <f t="shared" si="2640"/>
        <v>0</v>
      </c>
      <c r="UWZ54" s="115">
        <f t="shared" si="2640"/>
        <v>0</v>
      </c>
      <c r="UXA54" s="115">
        <f t="shared" si="2640"/>
        <v>0</v>
      </c>
      <c r="UXB54" s="115">
        <f t="shared" si="2640"/>
        <v>0</v>
      </c>
      <c r="UXC54" s="115">
        <f t="shared" si="2640"/>
        <v>0</v>
      </c>
      <c r="UXD54" s="115">
        <f t="shared" si="2640"/>
        <v>0</v>
      </c>
      <c r="UXE54" s="115">
        <f t="shared" si="2640"/>
        <v>0</v>
      </c>
      <c r="UXF54" s="95">
        <f t="shared" ref="UXF54:UXF55" si="2641">SUM(UWT54:UXE54)</f>
        <v>0</v>
      </c>
      <c r="UXG54" s="106" t="s">
        <v>53</v>
      </c>
      <c r="UXH54" s="105">
        <v>9491.7000000000007</v>
      </c>
      <c r="UXI54" s="90">
        <f t="shared" ref="UXI54:UXI55" si="2642">SUM(UXH54/12)</f>
        <v>790.97500000000002</v>
      </c>
      <c r="UXJ54" s="115">
        <v>0</v>
      </c>
      <c r="UXK54" s="115">
        <f t="shared" ref="UXK54:UXU55" si="2643">UXJ54</f>
        <v>0</v>
      </c>
      <c r="UXL54" s="115">
        <f t="shared" si="2643"/>
        <v>0</v>
      </c>
      <c r="UXM54" s="115">
        <f t="shared" si="2643"/>
        <v>0</v>
      </c>
      <c r="UXN54" s="115">
        <f t="shared" si="2643"/>
        <v>0</v>
      </c>
      <c r="UXO54" s="115">
        <f t="shared" si="2643"/>
        <v>0</v>
      </c>
      <c r="UXP54" s="115">
        <f t="shared" si="2643"/>
        <v>0</v>
      </c>
      <c r="UXQ54" s="115">
        <f t="shared" si="2643"/>
        <v>0</v>
      </c>
      <c r="UXR54" s="115">
        <f t="shared" si="2643"/>
        <v>0</v>
      </c>
      <c r="UXS54" s="115">
        <f t="shared" si="2643"/>
        <v>0</v>
      </c>
      <c r="UXT54" s="115">
        <f t="shared" si="2643"/>
        <v>0</v>
      </c>
      <c r="UXU54" s="115">
        <f t="shared" si="2643"/>
        <v>0</v>
      </c>
      <c r="UXV54" s="95">
        <f t="shared" ref="UXV54:UXV55" si="2644">SUM(UXJ54:UXU54)</f>
        <v>0</v>
      </c>
      <c r="UXW54" s="106" t="s">
        <v>53</v>
      </c>
      <c r="UXX54" s="105">
        <v>9491.7000000000007</v>
      </c>
      <c r="UXY54" s="90">
        <f t="shared" ref="UXY54:UXY55" si="2645">SUM(UXX54/12)</f>
        <v>790.97500000000002</v>
      </c>
      <c r="UXZ54" s="115">
        <v>0</v>
      </c>
      <c r="UYA54" s="115">
        <f t="shared" ref="UYA54:UYK55" si="2646">UXZ54</f>
        <v>0</v>
      </c>
      <c r="UYB54" s="115">
        <f t="shared" si="2646"/>
        <v>0</v>
      </c>
      <c r="UYC54" s="115">
        <f t="shared" si="2646"/>
        <v>0</v>
      </c>
      <c r="UYD54" s="115">
        <f t="shared" si="2646"/>
        <v>0</v>
      </c>
      <c r="UYE54" s="115">
        <f t="shared" si="2646"/>
        <v>0</v>
      </c>
      <c r="UYF54" s="115">
        <f t="shared" si="2646"/>
        <v>0</v>
      </c>
      <c r="UYG54" s="115">
        <f t="shared" si="2646"/>
        <v>0</v>
      </c>
      <c r="UYH54" s="115">
        <f t="shared" si="2646"/>
        <v>0</v>
      </c>
      <c r="UYI54" s="115">
        <f t="shared" si="2646"/>
        <v>0</v>
      </c>
      <c r="UYJ54" s="115">
        <f t="shared" si="2646"/>
        <v>0</v>
      </c>
      <c r="UYK54" s="115">
        <f t="shared" si="2646"/>
        <v>0</v>
      </c>
      <c r="UYL54" s="95">
        <f t="shared" ref="UYL54:UYL55" si="2647">SUM(UXZ54:UYK54)</f>
        <v>0</v>
      </c>
      <c r="UYM54" s="106" t="s">
        <v>53</v>
      </c>
      <c r="UYN54" s="105">
        <v>9491.7000000000007</v>
      </c>
      <c r="UYO54" s="90">
        <f t="shared" ref="UYO54:UYO55" si="2648">SUM(UYN54/12)</f>
        <v>790.97500000000002</v>
      </c>
      <c r="UYP54" s="115">
        <v>0</v>
      </c>
      <c r="UYQ54" s="115">
        <f t="shared" ref="UYQ54:UZA55" si="2649">UYP54</f>
        <v>0</v>
      </c>
      <c r="UYR54" s="115">
        <f t="shared" si="2649"/>
        <v>0</v>
      </c>
      <c r="UYS54" s="115">
        <f t="shared" si="2649"/>
        <v>0</v>
      </c>
      <c r="UYT54" s="115">
        <f t="shared" si="2649"/>
        <v>0</v>
      </c>
      <c r="UYU54" s="115">
        <f t="shared" si="2649"/>
        <v>0</v>
      </c>
      <c r="UYV54" s="115">
        <f t="shared" si="2649"/>
        <v>0</v>
      </c>
      <c r="UYW54" s="115">
        <f t="shared" si="2649"/>
        <v>0</v>
      </c>
      <c r="UYX54" s="115">
        <f t="shared" si="2649"/>
        <v>0</v>
      </c>
      <c r="UYY54" s="115">
        <f t="shared" si="2649"/>
        <v>0</v>
      </c>
      <c r="UYZ54" s="115">
        <f t="shared" si="2649"/>
        <v>0</v>
      </c>
      <c r="UZA54" s="115">
        <f t="shared" si="2649"/>
        <v>0</v>
      </c>
      <c r="UZB54" s="95">
        <f t="shared" ref="UZB54:UZB55" si="2650">SUM(UYP54:UZA54)</f>
        <v>0</v>
      </c>
      <c r="UZC54" s="106" t="s">
        <v>53</v>
      </c>
      <c r="UZD54" s="105">
        <v>9491.7000000000007</v>
      </c>
      <c r="UZE54" s="90">
        <f t="shared" ref="UZE54:UZE55" si="2651">SUM(UZD54/12)</f>
        <v>790.97500000000002</v>
      </c>
      <c r="UZF54" s="115">
        <v>0</v>
      </c>
      <c r="UZG54" s="115">
        <f t="shared" ref="UZG54:UZQ55" si="2652">UZF54</f>
        <v>0</v>
      </c>
      <c r="UZH54" s="115">
        <f t="shared" si="2652"/>
        <v>0</v>
      </c>
      <c r="UZI54" s="115">
        <f t="shared" si="2652"/>
        <v>0</v>
      </c>
      <c r="UZJ54" s="115">
        <f t="shared" si="2652"/>
        <v>0</v>
      </c>
      <c r="UZK54" s="115">
        <f t="shared" si="2652"/>
        <v>0</v>
      </c>
      <c r="UZL54" s="115">
        <f t="shared" si="2652"/>
        <v>0</v>
      </c>
      <c r="UZM54" s="115">
        <f t="shared" si="2652"/>
        <v>0</v>
      </c>
      <c r="UZN54" s="115">
        <f t="shared" si="2652"/>
        <v>0</v>
      </c>
      <c r="UZO54" s="115">
        <f t="shared" si="2652"/>
        <v>0</v>
      </c>
      <c r="UZP54" s="115">
        <f t="shared" si="2652"/>
        <v>0</v>
      </c>
      <c r="UZQ54" s="115">
        <f t="shared" si="2652"/>
        <v>0</v>
      </c>
      <c r="UZR54" s="95">
        <f t="shared" ref="UZR54:UZR55" si="2653">SUM(UZF54:UZQ54)</f>
        <v>0</v>
      </c>
      <c r="UZS54" s="106" t="s">
        <v>53</v>
      </c>
      <c r="UZT54" s="105">
        <v>9491.7000000000007</v>
      </c>
      <c r="UZU54" s="90">
        <f t="shared" ref="UZU54:UZU55" si="2654">SUM(UZT54/12)</f>
        <v>790.97500000000002</v>
      </c>
      <c r="UZV54" s="115">
        <v>0</v>
      </c>
      <c r="UZW54" s="115">
        <f t="shared" ref="UZW54:VAG55" si="2655">UZV54</f>
        <v>0</v>
      </c>
      <c r="UZX54" s="115">
        <f t="shared" si="2655"/>
        <v>0</v>
      </c>
      <c r="UZY54" s="115">
        <f t="shared" si="2655"/>
        <v>0</v>
      </c>
      <c r="UZZ54" s="115">
        <f t="shared" si="2655"/>
        <v>0</v>
      </c>
      <c r="VAA54" s="115">
        <f t="shared" si="2655"/>
        <v>0</v>
      </c>
      <c r="VAB54" s="115">
        <f t="shared" si="2655"/>
        <v>0</v>
      </c>
      <c r="VAC54" s="115">
        <f t="shared" si="2655"/>
        <v>0</v>
      </c>
      <c r="VAD54" s="115">
        <f t="shared" si="2655"/>
        <v>0</v>
      </c>
      <c r="VAE54" s="115">
        <f t="shared" si="2655"/>
        <v>0</v>
      </c>
      <c r="VAF54" s="115">
        <f t="shared" si="2655"/>
        <v>0</v>
      </c>
      <c r="VAG54" s="115">
        <f t="shared" si="2655"/>
        <v>0</v>
      </c>
      <c r="VAH54" s="95">
        <f t="shared" ref="VAH54:VAH55" si="2656">SUM(UZV54:VAG54)</f>
        <v>0</v>
      </c>
      <c r="VAI54" s="106" t="s">
        <v>53</v>
      </c>
      <c r="VAJ54" s="105">
        <v>9491.7000000000007</v>
      </c>
      <c r="VAK54" s="90">
        <f t="shared" ref="VAK54:VAK55" si="2657">SUM(VAJ54/12)</f>
        <v>790.97500000000002</v>
      </c>
      <c r="VAL54" s="115">
        <v>0</v>
      </c>
      <c r="VAM54" s="115">
        <f t="shared" ref="VAM54:VAW55" si="2658">VAL54</f>
        <v>0</v>
      </c>
      <c r="VAN54" s="115">
        <f t="shared" si="2658"/>
        <v>0</v>
      </c>
      <c r="VAO54" s="115">
        <f t="shared" si="2658"/>
        <v>0</v>
      </c>
      <c r="VAP54" s="115">
        <f t="shared" si="2658"/>
        <v>0</v>
      </c>
      <c r="VAQ54" s="115">
        <f t="shared" si="2658"/>
        <v>0</v>
      </c>
      <c r="VAR54" s="115">
        <f t="shared" si="2658"/>
        <v>0</v>
      </c>
      <c r="VAS54" s="115">
        <f t="shared" si="2658"/>
        <v>0</v>
      </c>
      <c r="VAT54" s="115">
        <f t="shared" si="2658"/>
        <v>0</v>
      </c>
      <c r="VAU54" s="115">
        <f t="shared" si="2658"/>
        <v>0</v>
      </c>
      <c r="VAV54" s="115">
        <f t="shared" si="2658"/>
        <v>0</v>
      </c>
      <c r="VAW54" s="115">
        <f t="shared" si="2658"/>
        <v>0</v>
      </c>
      <c r="VAX54" s="95">
        <f t="shared" ref="VAX54:VAX55" si="2659">SUM(VAL54:VAW54)</f>
        <v>0</v>
      </c>
      <c r="VAY54" s="106" t="s">
        <v>53</v>
      </c>
      <c r="VAZ54" s="105">
        <v>9491.7000000000007</v>
      </c>
      <c r="VBA54" s="90">
        <f t="shared" ref="VBA54:VBA55" si="2660">SUM(VAZ54/12)</f>
        <v>790.97500000000002</v>
      </c>
      <c r="VBB54" s="115">
        <v>0</v>
      </c>
      <c r="VBC54" s="115">
        <f t="shared" ref="VBC54:VBM55" si="2661">VBB54</f>
        <v>0</v>
      </c>
      <c r="VBD54" s="115">
        <f t="shared" si="2661"/>
        <v>0</v>
      </c>
      <c r="VBE54" s="115">
        <f t="shared" si="2661"/>
        <v>0</v>
      </c>
      <c r="VBF54" s="115">
        <f t="shared" si="2661"/>
        <v>0</v>
      </c>
      <c r="VBG54" s="115">
        <f t="shared" si="2661"/>
        <v>0</v>
      </c>
      <c r="VBH54" s="115">
        <f t="shared" si="2661"/>
        <v>0</v>
      </c>
      <c r="VBI54" s="115">
        <f t="shared" si="2661"/>
        <v>0</v>
      </c>
      <c r="VBJ54" s="115">
        <f t="shared" si="2661"/>
        <v>0</v>
      </c>
      <c r="VBK54" s="115">
        <f t="shared" si="2661"/>
        <v>0</v>
      </c>
      <c r="VBL54" s="115">
        <f t="shared" si="2661"/>
        <v>0</v>
      </c>
      <c r="VBM54" s="115">
        <f t="shared" si="2661"/>
        <v>0</v>
      </c>
      <c r="VBN54" s="95">
        <f t="shared" ref="VBN54:VBN55" si="2662">SUM(VBB54:VBM54)</f>
        <v>0</v>
      </c>
      <c r="VBO54" s="106" t="s">
        <v>53</v>
      </c>
      <c r="VBP54" s="105">
        <v>9491.7000000000007</v>
      </c>
      <c r="VBQ54" s="90">
        <f t="shared" ref="VBQ54:VBQ55" si="2663">SUM(VBP54/12)</f>
        <v>790.97500000000002</v>
      </c>
      <c r="VBR54" s="115">
        <v>0</v>
      </c>
      <c r="VBS54" s="115">
        <f t="shared" ref="VBS54:VCC55" si="2664">VBR54</f>
        <v>0</v>
      </c>
      <c r="VBT54" s="115">
        <f t="shared" si="2664"/>
        <v>0</v>
      </c>
      <c r="VBU54" s="115">
        <f t="shared" si="2664"/>
        <v>0</v>
      </c>
      <c r="VBV54" s="115">
        <f t="shared" si="2664"/>
        <v>0</v>
      </c>
      <c r="VBW54" s="115">
        <f t="shared" si="2664"/>
        <v>0</v>
      </c>
      <c r="VBX54" s="115">
        <f t="shared" si="2664"/>
        <v>0</v>
      </c>
      <c r="VBY54" s="115">
        <f t="shared" si="2664"/>
        <v>0</v>
      </c>
      <c r="VBZ54" s="115">
        <f t="shared" si="2664"/>
        <v>0</v>
      </c>
      <c r="VCA54" s="115">
        <f t="shared" si="2664"/>
        <v>0</v>
      </c>
      <c r="VCB54" s="115">
        <f t="shared" si="2664"/>
        <v>0</v>
      </c>
      <c r="VCC54" s="115">
        <f t="shared" si="2664"/>
        <v>0</v>
      </c>
      <c r="VCD54" s="95">
        <f t="shared" ref="VCD54:VCD55" si="2665">SUM(VBR54:VCC54)</f>
        <v>0</v>
      </c>
      <c r="VCE54" s="106" t="s">
        <v>53</v>
      </c>
      <c r="VCF54" s="105">
        <v>9491.7000000000007</v>
      </c>
      <c r="VCG54" s="90">
        <f t="shared" ref="VCG54:VCG55" si="2666">SUM(VCF54/12)</f>
        <v>790.97500000000002</v>
      </c>
      <c r="VCH54" s="115">
        <v>0</v>
      </c>
      <c r="VCI54" s="115">
        <f t="shared" ref="VCI54:VCS55" si="2667">VCH54</f>
        <v>0</v>
      </c>
      <c r="VCJ54" s="115">
        <f t="shared" si="2667"/>
        <v>0</v>
      </c>
      <c r="VCK54" s="115">
        <f t="shared" si="2667"/>
        <v>0</v>
      </c>
      <c r="VCL54" s="115">
        <f t="shared" si="2667"/>
        <v>0</v>
      </c>
      <c r="VCM54" s="115">
        <f t="shared" si="2667"/>
        <v>0</v>
      </c>
      <c r="VCN54" s="115">
        <f t="shared" si="2667"/>
        <v>0</v>
      </c>
      <c r="VCO54" s="115">
        <f t="shared" si="2667"/>
        <v>0</v>
      </c>
      <c r="VCP54" s="115">
        <f t="shared" si="2667"/>
        <v>0</v>
      </c>
      <c r="VCQ54" s="115">
        <f t="shared" si="2667"/>
        <v>0</v>
      </c>
      <c r="VCR54" s="115">
        <f t="shared" si="2667"/>
        <v>0</v>
      </c>
      <c r="VCS54" s="115">
        <f t="shared" si="2667"/>
        <v>0</v>
      </c>
      <c r="VCT54" s="95">
        <f t="shared" ref="VCT54:VCT55" si="2668">SUM(VCH54:VCS54)</f>
        <v>0</v>
      </c>
      <c r="VCU54" s="106" t="s">
        <v>53</v>
      </c>
      <c r="VCV54" s="105">
        <v>9491.7000000000007</v>
      </c>
      <c r="VCW54" s="90">
        <f t="shared" ref="VCW54:VCW55" si="2669">SUM(VCV54/12)</f>
        <v>790.97500000000002</v>
      </c>
      <c r="VCX54" s="115">
        <v>0</v>
      </c>
      <c r="VCY54" s="115">
        <f t="shared" ref="VCY54:VDI55" si="2670">VCX54</f>
        <v>0</v>
      </c>
      <c r="VCZ54" s="115">
        <f t="shared" si="2670"/>
        <v>0</v>
      </c>
      <c r="VDA54" s="115">
        <f t="shared" si="2670"/>
        <v>0</v>
      </c>
      <c r="VDB54" s="115">
        <f t="shared" si="2670"/>
        <v>0</v>
      </c>
      <c r="VDC54" s="115">
        <f t="shared" si="2670"/>
        <v>0</v>
      </c>
      <c r="VDD54" s="115">
        <f t="shared" si="2670"/>
        <v>0</v>
      </c>
      <c r="VDE54" s="115">
        <f t="shared" si="2670"/>
        <v>0</v>
      </c>
      <c r="VDF54" s="115">
        <f t="shared" si="2670"/>
        <v>0</v>
      </c>
      <c r="VDG54" s="115">
        <f t="shared" si="2670"/>
        <v>0</v>
      </c>
      <c r="VDH54" s="115">
        <f t="shared" si="2670"/>
        <v>0</v>
      </c>
      <c r="VDI54" s="115">
        <f t="shared" si="2670"/>
        <v>0</v>
      </c>
      <c r="VDJ54" s="95">
        <f t="shared" ref="VDJ54:VDJ55" si="2671">SUM(VCX54:VDI54)</f>
        <v>0</v>
      </c>
      <c r="VDK54" s="106" t="s">
        <v>53</v>
      </c>
      <c r="VDL54" s="105">
        <v>9491.7000000000007</v>
      </c>
      <c r="VDM54" s="90">
        <f t="shared" ref="VDM54:VDM55" si="2672">SUM(VDL54/12)</f>
        <v>790.97500000000002</v>
      </c>
      <c r="VDN54" s="115">
        <v>0</v>
      </c>
      <c r="VDO54" s="115">
        <f t="shared" ref="VDO54:VDY55" si="2673">VDN54</f>
        <v>0</v>
      </c>
      <c r="VDP54" s="115">
        <f t="shared" si="2673"/>
        <v>0</v>
      </c>
      <c r="VDQ54" s="115">
        <f t="shared" si="2673"/>
        <v>0</v>
      </c>
      <c r="VDR54" s="115">
        <f t="shared" si="2673"/>
        <v>0</v>
      </c>
      <c r="VDS54" s="115">
        <f t="shared" si="2673"/>
        <v>0</v>
      </c>
      <c r="VDT54" s="115">
        <f t="shared" si="2673"/>
        <v>0</v>
      </c>
      <c r="VDU54" s="115">
        <f t="shared" si="2673"/>
        <v>0</v>
      </c>
      <c r="VDV54" s="115">
        <f t="shared" si="2673"/>
        <v>0</v>
      </c>
      <c r="VDW54" s="115">
        <f t="shared" si="2673"/>
        <v>0</v>
      </c>
      <c r="VDX54" s="115">
        <f t="shared" si="2673"/>
        <v>0</v>
      </c>
      <c r="VDY54" s="115">
        <f t="shared" si="2673"/>
        <v>0</v>
      </c>
      <c r="VDZ54" s="95">
        <f t="shared" ref="VDZ54:VDZ55" si="2674">SUM(VDN54:VDY54)</f>
        <v>0</v>
      </c>
      <c r="VEA54" s="106" t="s">
        <v>53</v>
      </c>
      <c r="VEB54" s="105">
        <v>9491.7000000000007</v>
      </c>
      <c r="VEC54" s="90">
        <f t="shared" ref="VEC54:VEC55" si="2675">SUM(VEB54/12)</f>
        <v>790.97500000000002</v>
      </c>
      <c r="VED54" s="115">
        <v>0</v>
      </c>
      <c r="VEE54" s="115">
        <f t="shared" ref="VEE54:VEO55" si="2676">VED54</f>
        <v>0</v>
      </c>
      <c r="VEF54" s="115">
        <f t="shared" si="2676"/>
        <v>0</v>
      </c>
      <c r="VEG54" s="115">
        <f t="shared" si="2676"/>
        <v>0</v>
      </c>
      <c r="VEH54" s="115">
        <f t="shared" si="2676"/>
        <v>0</v>
      </c>
      <c r="VEI54" s="115">
        <f t="shared" si="2676"/>
        <v>0</v>
      </c>
      <c r="VEJ54" s="115">
        <f t="shared" si="2676"/>
        <v>0</v>
      </c>
      <c r="VEK54" s="115">
        <f t="shared" si="2676"/>
        <v>0</v>
      </c>
      <c r="VEL54" s="115">
        <f t="shared" si="2676"/>
        <v>0</v>
      </c>
      <c r="VEM54" s="115">
        <f t="shared" si="2676"/>
        <v>0</v>
      </c>
      <c r="VEN54" s="115">
        <f t="shared" si="2676"/>
        <v>0</v>
      </c>
      <c r="VEO54" s="115">
        <f t="shared" si="2676"/>
        <v>0</v>
      </c>
      <c r="VEP54" s="95">
        <f t="shared" ref="VEP54:VEP55" si="2677">SUM(VED54:VEO54)</f>
        <v>0</v>
      </c>
      <c r="VEQ54" s="106" t="s">
        <v>53</v>
      </c>
      <c r="VER54" s="105">
        <v>9491.7000000000007</v>
      </c>
      <c r="VES54" s="90">
        <f t="shared" ref="VES54:VES55" si="2678">SUM(VER54/12)</f>
        <v>790.97500000000002</v>
      </c>
      <c r="VET54" s="115">
        <v>0</v>
      </c>
      <c r="VEU54" s="115">
        <f t="shared" ref="VEU54:VFE55" si="2679">VET54</f>
        <v>0</v>
      </c>
      <c r="VEV54" s="115">
        <f t="shared" si="2679"/>
        <v>0</v>
      </c>
      <c r="VEW54" s="115">
        <f t="shared" si="2679"/>
        <v>0</v>
      </c>
      <c r="VEX54" s="115">
        <f t="shared" si="2679"/>
        <v>0</v>
      </c>
      <c r="VEY54" s="115">
        <f t="shared" si="2679"/>
        <v>0</v>
      </c>
      <c r="VEZ54" s="115">
        <f t="shared" si="2679"/>
        <v>0</v>
      </c>
      <c r="VFA54" s="115">
        <f t="shared" si="2679"/>
        <v>0</v>
      </c>
      <c r="VFB54" s="115">
        <f t="shared" si="2679"/>
        <v>0</v>
      </c>
      <c r="VFC54" s="115">
        <f t="shared" si="2679"/>
        <v>0</v>
      </c>
      <c r="VFD54" s="115">
        <f t="shared" si="2679"/>
        <v>0</v>
      </c>
      <c r="VFE54" s="115">
        <f t="shared" si="2679"/>
        <v>0</v>
      </c>
      <c r="VFF54" s="95">
        <f t="shared" ref="VFF54:VFF55" si="2680">SUM(VET54:VFE54)</f>
        <v>0</v>
      </c>
      <c r="VFG54" s="106" t="s">
        <v>53</v>
      </c>
      <c r="VFH54" s="105">
        <v>9491.7000000000007</v>
      </c>
      <c r="VFI54" s="90">
        <f t="shared" ref="VFI54:VFI55" si="2681">SUM(VFH54/12)</f>
        <v>790.97500000000002</v>
      </c>
      <c r="VFJ54" s="115">
        <v>0</v>
      </c>
      <c r="VFK54" s="115">
        <f t="shared" ref="VFK54:VFU55" si="2682">VFJ54</f>
        <v>0</v>
      </c>
      <c r="VFL54" s="115">
        <f t="shared" si="2682"/>
        <v>0</v>
      </c>
      <c r="VFM54" s="115">
        <f t="shared" si="2682"/>
        <v>0</v>
      </c>
      <c r="VFN54" s="115">
        <f t="shared" si="2682"/>
        <v>0</v>
      </c>
      <c r="VFO54" s="115">
        <f t="shared" si="2682"/>
        <v>0</v>
      </c>
      <c r="VFP54" s="115">
        <f t="shared" si="2682"/>
        <v>0</v>
      </c>
      <c r="VFQ54" s="115">
        <f t="shared" si="2682"/>
        <v>0</v>
      </c>
      <c r="VFR54" s="115">
        <f t="shared" si="2682"/>
        <v>0</v>
      </c>
      <c r="VFS54" s="115">
        <f t="shared" si="2682"/>
        <v>0</v>
      </c>
      <c r="VFT54" s="115">
        <f t="shared" si="2682"/>
        <v>0</v>
      </c>
      <c r="VFU54" s="115">
        <f t="shared" si="2682"/>
        <v>0</v>
      </c>
      <c r="VFV54" s="95">
        <f t="shared" ref="VFV54:VFV55" si="2683">SUM(VFJ54:VFU54)</f>
        <v>0</v>
      </c>
      <c r="VFW54" s="106" t="s">
        <v>53</v>
      </c>
      <c r="VFX54" s="105">
        <v>9491.7000000000007</v>
      </c>
      <c r="VFY54" s="90">
        <f t="shared" ref="VFY54:VFY55" si="2684">SUM(VFX54/12)</f>
        <v>790.97500000000002</v>
      </c>
      <c r="VFZ54" s="115">
        <v>0</v>
      </c>
      <c r="VGA54" s="115">
        <f t="shared" ref="VGA54:VGK55" si="2685">VFZ54</f>
        <v>0</v>
      </c>
      <c r="VGB54" s="115">
        <f t="shared" si="2685"/>
        <v>0</v>
      </c>
      <c r="VGC54" s="115">
        <f t="shared" si="2685"/>
        <v>0</v>
      </c>
      <c r="VGD54" s="115">
        <f t="shared" si="2685"/>
        <v>0</v>
      </c>
      <c r="VGE54" s="115">
        <f t="shared" si="2685"/>
        <v>0</v>
      </c>
      <c r="VGF54" s="115">
        <f t="shared" si="2685"/>
        <v>0</v>
      </c>
      <c r="VGG54" s="115">
        <f t="shared" si="2685"/>
        <v>0</v>
      </c>
      <c r="VGH54" s="115">
        <f t="shared" si="2685"/>
        <v>0</v>
      </c>
      <c r="VGI54" s="115">
        <f t="shared" si="2685"/>
        <v>0</v>
      </c>
      <c r="VGJ54" s="115">
        <f t="shared" si="2685"/>
        <v>0</v>
      </c>
      <c r="VGK54" s="115">
        <f t="shared" si="2685"/>
        <v>0</v>
      </c>
      <c r="VGL54" s="95">
        <f t="shared" ref="VGL54:VGL55" si="2686">SUM(VFZ54:VGK54)</f>
        <v>0</v>
      </c>
      <c r="VGM54" s="106" t="s">
        <v>53</v>
      </c>
      <c r="VGN54" s="105">
        <v>9491.7000000000007</v>
      </c>
      <c r="VGO54" s="90">
        <f t="shared" ref="VGO54:VGO55" si="2687">SUM(VGN54/12)</f>
        <v>790.97500000000002</v>
      </c>
      <c r="VGP54" s="115">
        <v>0</v>
      </c>
      <c r="VGQ54" s="115">
        <f t="shared" ref="VGQ54:VHA55" si="2688">VGP54</f>
        <v>0</v>
      </c>
      <c r="VGR54" s="115">
        <f t="shared" si="2688"/>
        <v>0</v>
      </c>
      <c r="VGS54" s="115">
        <f t="shared" si="2688"/>
        <v>0</v>
      </c>
      <c r="VGT54" s="115">
        <f t="shared" si="2688"/>
        <v>0</v>
      </c>
      <c r="VGU54" s="115">
        <f t="shared" si="2688"/>
        <v>0</v>
      </c>
      <c r="VGV54" s="115">
        <f t="shared" si="2688"/>
        <v>0</v>
      </c>
      <c r="VGW54" s="115">
        <f t="shared" si="2688"/>
        <v>0</v>
      </c>
      <c r="VGX54" s="115">
        <f t="shared" si="2688"/>
        <v>0</v>
      </c>
      <c r="VGY54" s="115">
        <f t="shared" si="2688"/>
        <v>0</v>
      </c>
      <c r="VGZ54" s="115">
        <f t="shared" si="2688"/>
        <v>0</v>
      </c>
      <c r="VHA54" s="115">
        <f t="shared" si="2688"/>
        <v>0</v>
      </c>
      <c r="VHB54" s="95">
        <f t="shared" ref="VHB54:VHB55" si="2689">SUM(VGP54:VHA54)</f>
        <v>0</v>
      </c>
      <c r="VHC54" s="106" t="s">
        <v>53</v>
      </c>
      <c r="VHD54" s="105">
        <v>9491.7000000000007</v>
      </c>
      <c r="VHE54" s="90">
        <f t="shared" ref="VHE54:VHE55" si="2690">SUM(VHD54/12)</f>
        <v>790.97500000000002</v>
      </c>
      <c r="VHF54" s="115">
        <v>0</v>
      </c>
      <c r="VHG54" s="115">
        <f t="shared" ref="VHG54:VHQ55" si="2691">VHF54</f>
        <v>0</v>
      </c>
      <c r="VHH54" s="115">
        <f t="shared" si="2691"/>
        <v>0</v>
      </c>
      <c r="VHI54" s="115">
        <f t="shared" si="2691"/>
        <v>0</v>
      </c>
      <c r="VHJ54" s="115">
        <f t="shared" si="2691"/>
        <v>0</v>
      </c>
      <c r="VHK54" s="115">
        <f t="shared" si="2691"/>
        <v>0</v>
      </c>
      <c r="VHL54" s="115">
        <f t="shared" si="2691"/>
        <v>0</v>
      </c>
      <c r="VHM54" s="115">
        <f t="shared" si="2691"/>
        <v>0</v>
      </c>
      <c r="VHN54" s="115">
        <f t="shared" si="2691"/>
        <v>0</v>
      </c>
      <c r="VHO54" s="115">
        <f t="shared" si="2691"/>
        <v>0</v>
      </c>
      <c r="VHP54" s="115">
        <f t="shared" si="2691"/>
        <v>0</v>
      </c>
      <c r="VHQ54" s="115">
        <f t="shared" si="2691"/>
        <v>0</v>
      </c>
      <c r="VHR54" s="95">
        <f t="shared" ref="VHR54:VHR55" si="2692">SUM(VHF54:VHQ54)</f>
        <v>0</v>
      </c>
      <c r="VHS54" s="106" t="s">
        <v>53</v>
      </c>
      <c r="VHT54" s="105">
        <v>9491.7000000000007</v>
      </c>
      <c r="VHU54" s="90">
        <f t="shared" ref="VHU54:VHU55" si="2693">SUM(VHT54/12)</f>
        <v>790.97500000000002</v>
      </c>
      <c r="VHV54" s="115">
        <v>0</v>
      </c>
      <c r="VHW54" s="115">
        <f t="shared" ref="VHW54:VIG55" si="2694">VHV54</f>
        <v>0</v>
      </c>
      <c r="VHX54" s="115">
        <f t="shared" si="2694"/>
        <v>0</v>
      </c>
      <c r="VHY54" s="115">
        <f t="shared" si="2694"/>
        <v>0</v>
      </c>
      <c r="VHZ54" s="115">
        <f t="shared" si="2694"/>
        <v>0</v>
      </c>
      <c r="VIA54" s="115">
        <f t="shared" si="2694"/>
        <v>0</v>
      </c>
      <c r="VIB54" s="115">
        <f t="shared" si="2694"/>
        <v>0</v>
      </c>
      <c r="VIC54" s="115">
        <f t="shared" si="2694"/>
        <v>0</v>
      </c>
      <c r="VID54" s="115">
        <f t="shared" si="2694"/>
        <v>0</v>
      </c>
      <c r="VIE54" s="115">
        <f t="shared" si="2694"/>
        <v>0</v>
      </c>
      <c r="VIF54" s="115">
        <f t="shared" si="2694"/>
        <v>0</v>
      </c>
      <c r="VIG54" s="115">
        <f t="shared" si="2694"/>
        <v>0</v>
      </c>
      <c r="VIH54" s="95">
        <f t="shared" ref="VIH54:VIH55" si="2695">SUM(VHV54:VIG54)</f>
        <v>0</v>
      </c>
      <c r="VII54" s="106" t="s">
        <v>53</v>
      </c>
      <c r="VIJ54" s="105">
        <v>9491.7000000000007</v>
      </c>
      <c r="VIK54" s="90">
        <f t="shared" ref="VIK54:VIK55" si="2696">SUM(VIJ54/12)</f>
        <v>790.97500000000002</v>
      </c>
      <c r="VIL54" s="115">
        <v>0</v>
      </c>
      <c r="VIM54" s="115">
        <f t="shared" ref="VIM54:VIW55" si="2697">VIL54</f>
        <v>0</v>
      </c>
      <c r="VIN54" s="115">
        <f t="shared" si="2697"/>
        <v>0</v>
      </c>
      <c r="VIO54" s="115">
        <f t="shared" si="2697"/>
        <v>0</v>
      </c>
      <c r="VIP54" s="115">
        <f t="shared" si="2697"/>
        <v>0</v>
      </c>
      <c r="VIQ54" s="115">
        <f t="shared" si="2697"/>
        <v>0</v>
      </c>
      <c r="VIR54" s="115">
        <f t="shared" si="2697"/>
        <v>0</v>
      </c>
      <c r="VIS54" s="115">
        <f t="shared" si="2697"/>
        <v>0</v>
      </c>
      <c r="VIT54" s="115">
        <f t="shared" si="2697"/>
        <v>0</v>
      </c>
      <c r="VIU54" s="115">
        <f t="shared" si="2697"/>
        <v>0</v>
      </c>
      <c r="VIV54" s="115">
        <f t="shared" si="2697"/>
        <v>0</v>
      </c>
      <c r="VIW54" s="115">
        <f t="shared" si="2697"/>
        <v>0</v>
      </c>
      <c r="VIX54" s="95">
        <f t="shared" ref="VIX54:VIX55" si="2698">SUM(VIL54:VIW54)</f>
        <v>0</v>
      </c>
      <c r="VIY54" s="106" t="s">
        <v>53</v>
      </c>
      <c r="VIZ54" s="105">
        <v>9491.7000000000007</v>
      </c>
      <c r="VJA54" s="90">
        <f t="shared" ref="VJA54:VJA55" si="2699">SUM(VIZ54/12)</f>
        <v>790.97500000000002</v>
      </c>
      <c r="VJB54" s="115">
        <v>0</v>
      </c>
      <c r="VJC54" s="115">
        <f t="shared" ref="VJC54:VJM55" si="2700">VJB54</f>
        <v>0</v>
      </c>
      <c r="VJD54" s="115">
        <f t="shared" si="2700"/>
        <v>0</v>
      </c>
      <c r="VJE54" s="115">
        <f t="shared" si="2700"/>
        <v>0</v>
      </c>
      <c r="VJF54" s="115">
        <f t="shared" si="2700"/>
        <v>0</v>
      </c>
      <c r="VJG54" s="115">
        <f t="shared" si="2700"/>
        <v>0</v>
      </c>
      <c r="VJH54" s="115">
        <f t="shared" si="2700"/>
        <v>0</v>
      </c>
      <c r="VJI54" s="115">
        <f t="shared" si="2700"/>
        <v>0</v>
      </c>
      <c r="VJJ54" s="115">
        <f t="shared" si="2700"/>
        <v>0</v>
      </c>
      <c r="VJK54" s="115">
        <f t="shared" si="2700"/>
        <v>0</v>
      </c>
      <c r="VJL54" s="115">
        <f t="shared" si="2700"/>
        <v>0</v>
      </c>
      <c r="VJM54" s="115">
        <f t="shared" si="2700"/>
        <v>0</v>
      </c>
      <c r="VJN54" s="95">
        <f t="shared" ref="VJN54:VJN55" si="2701">SUM(VJB54:VJM54)</f>
        <v>0</v>
      </c>
      <c r="VJO54" s="106" t="s">
        <v>53</v>
      </c>
      <c r="VJP54" s="105">
        <v>9491.7000000000007</v>
      </c>
      <c r="VJQ54" s="90">
        <f t="shared" ref="VJQ54:VJQ55" si="2702">SUM(VJP54/12)</f>
        <v>790.97500000000002</v>
      </c>
      <c r="VJR54" s="115">
        <v>0</v>
      </c>
      <c r="VJS54" s="115">
        <f t="shared" ref="VJS54:VKC55" si="2703">VJR54</f>
        <v>0</v>
      </c>
      <c r="VJT54" s="115">
        <f t="shared" si="2703"/>
        <v>0</v>
      </c>
      <c r="VJU54" s="115">
        <f t="shared" si="2703"/>
        <v>0</v>
      </c>
      <c r="VJV54" s="115">
        <f t="shared" si="2703"/>
        <v>0</v>
      </c>
      <c r="VJW54" s="115">
        <f t="shared" si="2703"/>
        <v>0</v>
      </c>
      <c r="VJX54" s="115">
        <f t="shared" si="2703"/>
        <v>0</v>
      </c>
      <c r="VJY54" s="115">
        <f t="shared" si="2703"/>
        <v>0</v>
      </c>
      <c r="VJZ54" s="115">
        <f t="shared" si="2703"/>
        <v>0</v>
      </c>
      <c r="VKA54" s="115">
        <f t="shared" si="2703"/>
        <v>0</v>
      </c>
      <c r="VKB54" s="115">
        <f t="shared" si="2703"/>
        <v>0</v>
      </c>
      <c r="VKC54" s="115">
        <f t="shared" si="2703"/>
        <v>0</v>
      </c>
      <c r="VKD54" s="95">
        <f t="shared" ref="VKD54:VKD55" si="2704">SUM(VJR54:VKC54)</f>
        <v>0</v>
      </c>
      <c r="VKE54" s="106" t="s">
        <v>53</v>
      </c>
      <c r="VKF54" s="105">
        <v>9491.7000000000007</v>
      </c>
      <c r="VKG54" s="90">
        <f t="shared" ref="VKG54:VKG55" si="2705">SUM(VKF54/12)</f>
        <v>790.97500000000002</v>
      </c>
      <c r="VKH54" s="115">
        <v>0</v>
      </c>
      <c r="VKI54" s="115">
        <f t="shared" ref="VKI54:VKS55" si="2706">VKH54</f>
        <v>0</v>
      </c>
      <c r="VKJ54" s="115">
        <f t="shared" si="2706"/>
        <v>0</v>
      </c>
      <c r="VKK54" s="115">
        <f t="shared" si="2706"/>
        <v>0</v>
      </c>
      <c r="VKL54" s="115">
        <f t="shared" si="2706"/>
        <v>0</v>
      </c>
      <c r="VKM54" s="115">
        <f t="shared" si="2706"/>
        <v>0</v>
      </c>
      <c r="VKN54" s="115">
        <f t="shared" si="2706"/>
        <v>0</v>
      </c>
      <c r="VKO54" s="115">
        <f t="shared" si="2706"/>
        <v>0</v>
      </c>
      <c r="VKP54" s="115">
        <f t="shared" si="2706"/>
        <v>0</v>
      </c>
      <c r="VKQ54" s="115">
        <f t="shared" si="2706"/>
        <v>0</v>
      </c>
      <c r="VKR54" s="115">
        <f t="shared" si="2706"/>
        <v>0</v>
      </c>
      <c r="VKS54" s="115">
        <f t="shared" si="2706"/>
        <v>0</v>
      </c>
      <c r="VKT54" s="95">
        <f t="shared" ref="VKT54:VKT55" si="2707">SUM(VKH54:VKS54)</f>
        <v>0</v>
      </c>
      <c r="VKU54" s="106" t="s">
        <v>53</v>
      </c>
      <c r="VKV54" s="105">
        <v>9491.7000000000007</v>
      </c>
      <c r="VKW54" s="90">
        <f t="shared" ref="VKW54:VKW55" si="2708">SUM(VKV54/12)</f>
        <v>790.97500000000002</v>
      </c>
      <c r="VKX54" s="115">
        <v>0</v>
      </c>
      <c r="VKY54" s="115">
        <f t="shared" ref="VKY54:VLI55" si="2709">VKX54</f>
        <v>0</v>
      </c>
      <c r="VKZ54" s="115">
        <f t="shared" si="2709"/>
        <v>0</v>
      </c>
      <c r="VLA54" s="115">
        <f t="shared" si="2709"/>
        <v>0</v>
      </c>
      <c r="VLB54" s="115">
        <f t="shared" si="2709"/>
        <v>0</v>
      </c>
      <c r="VLC54" s="115">
        <f t="shared" si="2709"/>
        <v>0</v>
      </c>
      <c r="VLD54" s="115">
        <f t="shared" si="2709"/>
        <v>0</v>
      </c>
      <c r="VLE54" s="115">
        <f t="shared" si="2709"/>
        <v>0</v>
      </c>
      <c r="VLF54" s="115">
        <f t="shared" si="2709"/>
        <v>0</v>
      </c>
      <c r="VLG54" s="115">
        <f t="shared" si="2709"/>
        <v>0</v>
      </c>
      <c r="VLH54" s="115">
        <f t="shared" si="2709"/>
        <v>0</v>
      </c>
      <c r="VLI54" s="115">
        <f t="shared" si="2709"/>
        <v>0</v>
      </c>
      <c r="VLJ54" s="95">
        <f t="shared" ref="VLJ54:VLJ55" si="2710">SUM(VKX54:VLI54)</f>
        <v>0</v>
      </c>
      <c r="VLK54" s="106" t="s">
        <v>53</v>
      </c>
      <c r="VLL54" s="105">
        <v>9491.7000000000007</v>
      </c>
      <c r="VLM54" s="90">
        <f t="shared" ref="VLM54:VLM55" si="2711">SUM(VLL54/12)</f>
        <v>790.97500000000002</v>
      </c>
      <c r="VLN54" s="115">
        <v>0</v>
      </c>
      <c r="VLO54" s="115">
        <f t="shared" ref="VLO54:VLY55" si="2712">VLN54</f>
        <v>0</v>
      </c>
      <c r="VLP54" s="115">
        <f t="shared" si="2712"/>
        <v>0</v>
      </c>
      <c r="VLQ54" s="115">
        <f t="shared" si="2712"/>
        <v>0</v>
      </c>
      <c r="VLR54" s="115">
        <f t="shared" si="2712"/>
        <v>0</v>
      </c>
      <c r="VLS54" s="115">
        <f t="shared" si="2712"/>
        <v>0</v>
      </c>
      <c r="VLT54" s="115">
        <f t="shared" si="2712"/>
        <v>0</v>
      </c>
      <c r="VLU54" s="115">
        <f t="shared" si="2712"/>
        <v>0</v>
      </c>
      <c r="VLV54" s="115">
        <f t="shared" si="2712"/>
        <v>0</v>
      </c>
      <c r="VLW54" s="115">
        <f t="shared" si="2712"/>
        <v>0</v>
      </c>
      <c r="VLX54" s="115">
        <f t="shared" si="2712"/>
        <v>0</v>
      </c>
      <c r="VLY54" s="115">
        <f t="shared" si="2712"/>
        <v>0</v>
      </c>
      <c r="VLZ54" s="95">
        <f t="shared" ref="VLZ54:VLZ55" si="2713">SUM(VLN54:VLY54)</f>
        <v>0</v>
      </c>
      <c r="VMA54" s="106" t="s">
        <v>53</v>
      </c>
      <c r="VMB54" s="105">
        <v>9491.7000000000007</v>
      </c>
      <c r="VMC54" s="90">
        <f t="shared" ref="VMC54:VMC55" si="2714">SUM(VMB54/12)</f>
        <v>790.97500000000002</v>
      </c>
      <c r="VMD54" s="115">
        <v>0</v>
      </c>
      <c r="VME54" s="115">
        <f t="shared" ref="VME54:VMO55" si="2715">VMD54</f>
        <v>0</v>
      </c>
      <c r="VMF54" s="115">
        <f t="shared" si="2715"/>
        <v>0</v>
      </c>
      <c r="VMG54" s="115">
        <f t="shared" si="2715"/>
        <v>0</v>
      </c>
      <c r="VMH54" s="115">
        <f t="shared" si="2715"/>
        <v>0</v>
      </c>
      <c r="VMI54" s="115">
        <f t="shared" si="2715"/>
        <v>0</v>
      </c>
      <c r="VMJ54" s="115">
        <f t="shared" si="2715"/>
        <v>0</v>
      </c>
      <c r="VMK54" s="115">
        <f t="shared" si="2715"/>
        <v>0</v>
      </c>
      <c r="VML54" s="115">
        <f t="shared" si="2715"/>
        <v>0</v>
      </c>
      <c r="VMM54" s="115">
        <f t="shared" si="2715"/>
        <v>0</v>
      </c>
      <c r="VMN54" s="115">
        <f t="shared" si="2715"/>
        <v>0</v>
      </c>
      <c r="VMO54" s="115">
        <f t="shared" si="2715"/>
        <v>0</v>
      </c>
      <c r="VMP54" s="95">
        <f t="shared" ref="VMP54:VMP55" si="2716">SUM(VMD54:VMO54)</f>
        <v>0</v>
      </c>
      <c r="VMQ54" s="106" t="s">
        <v>53</v>
      </c>
      <c r="VMR54" s="105">
        <v>9491.7000000000007</v>
      </c>
      <c r="VMS54" s="90">
        <f t="shared" ref="VMS54:VMS55" si="2717">SUM(VMR54/12)</f>
        <v>790.97500000000002</v>
      </c>
      <c r="VMT54" s="115">
        <v>0</v>
      </c>
      <c r="VMU54" s="115">
        <f t="shared" ref="VMU54:VNE55" si="2718">VMT54</f>
        <v>0</v>
      </c>
      <c r="VMV54" s="115">
        <f t="shared" si="2718"/>
        <v>0</v>
      </c>
      <c r="VMW54" s="115">
        <f t="shared" si="2718"/>
        <v>0</v>
      </c>
      <c r="VMX54" s="115">
        <f t="shared" si="2718"/>
        <v>0</v>
      </c>
      <c r="VMY54" s="115">
        <f t="shared" si="2718"/>
        <v>0</v>
      </c>
      <c r="VMZ54" s="115">
        <f t="shared" si="2718"/>
        <v>0</v>
      </c>
      <c r="VNA54" s="115">
        <f t="shared" si="2718"/>
        <v>0</v>
      </c>
      <c r="VNB54" s="115">
        <f t="shared" si="2718"/>
        <v>0</v>
      </c>
      <c r="VNC54" s="115">
        <f t="shared" si="2718"/>
        <v>0</v>
      </c>
      <c r="VND54" s="115">
        <f t="shared" si="2718"/>
        <v>0</v>
      </c>
      <c r="VNE54" s="115">
        <f t="shared" si="2718"/>
        <v>0</v>
      </c>
      <c r="VNF54" s="95">
        <f t="shared" ref="VNF54:VNF55" si="2719">SUM(VMT54:VNE54)</f>
        <v>0</v>
      </c>
      <c r="VNG54" s="106" t="s">
        <v>53</v>
      </c>
      <c r="VNH54" s="105">
        <v>9491.7000000000007</v>
      </c>
      <c r="VNI54" s="90">
        <f t="shared" ref="VNI54:VNI55" si="2720">SUM(VNH54/12)</f>
        <v>790.97500000000002</v>
      </c>
      <c r="VNJ54" s="115">
        <v>0</v>
      </c>
      <c r="VNK54" s="115">
        <f t="shared" ref="VNK54:VNU55" si="2721">VNJ54</f>
        <v>0</v>
      </c>
      <c r="VNL54" s="115">
        <f t="shared" si="2721"/>
        <v>0</v>
      </c>
      <c r="VNM54" s="115">
        <f t="shared" si="2721"/>
        <v>0</v>
      </c>
      <c r="VNN54" s="115">
        <f t="shared" si="2721"/>
        <v>0</v>
      </c>
      <c r="VNO54" s="115">
        <f t="shared" si="2721"/>
        <v>0</v>
      </c>
      <c r="VNP54" s="115">
        <f t="shared" si="2721"/>
        <v>0</v>
      </c>
      <c r="VNQ54" s="115">
        <f t="shared" si="2721"/>
        <v>0</v>
      </c>
      <c r="VNR54" s="115">
        <f t="shared" si="2721"/>
        <v>0</v>
      </c>
      <c r="VNS54" s="115">
        <f t="shared" si="2721"/>
        <v>0</v>
      </c>
      <c r="VNT54" s="115">
        <f t="shared" si="2721"/>
        <v>0</v>
      </c>
      <c r="VNU54" s="115">
        <f t="shared" si="2721"/>
        <v>0</v>
      </c>
      <c r="VNV54" s="95">
        <f t="shared" ref="VNV54:VNV55" si="2722">SUM(VNJ54:VNU54)</f>
        <v>0</v>
      </c>
      <c r="VNW54" s="106" t="s">
        <v>53</v>
      </c>
      <c r="VNX54" s="105">
        <v>9491.7000000000007</v>
      </c>
      <c r="VNY54" s="90">
        <f t="shared" ref="VNY54:VNY55" si="2723">SUM(VNX54/12)</f>
        <v>790.97500000000002</v>
      </c>
      <c r="VNZ54" s="115">
        <v>0</v>
      </c>
      <c r="VOA54" s="115">
        <f t="shared" ref="VOA54:VOK55" si="2724">VNZ54</f>
        <v>0</v>
      </c>
      <c r="VOB54" s="115">
        <f t="shared" si="2724"/>
        <v>0</v>
      </c>
      <c r="VOC54" s="115">
        <f t="shared" si="2724"/>
        <v>0</v>
      </c>
      <c r="VOD54" s="115">
        <f t="shared" si="2724"/>
        <v>0</v>
      </c>
      <c r="VOE54" s="115">
        <f t="shared" si="2724"/>
        <v>0</v>
      </c>
      <c r="VOF54" s="115">
        <f t="shared" si="2724"/>
        <v>0</v>
      </c>
      <c r="VOG54" s="115">
        <f t="shared" si="2724"/>
        <v>0</v>
      </c>
      <c r="VOH54" s="115">
        <f t="shared" si="2724"/>
        <v>0</v>
      </c>
      <c r="VOI54" s="115">
        <f t="shared" si="2724"/>
        <v>0</v>
      </c>
      <c r="VOJ54" s="115">
        <f t="shared" si="2724"/>
        <v>0</v>
      </c>
      <c r="VOK54" s="115">
        <f t="shared" si="2724"/>
        <v>0</v>
      </c>
      <c r="VOL54" s="95">
        <f t="shared" ref="VOL54:VOL55" si="2725">SUM(VNZ54:VOK54)</f>
        <v>0</v>
      </c>
      <c r="VOM54" s="106" t="s">
        <v>53</v>
      </c>
      <c r="VON54" s="105">
        <v>9491.7000000000007</v>
      </c>
      <c r="VOO54" s="90">
        <f t="shared" ref="VOO54:VOO55" si="2726">SUM(VON54/12)</f>
        <v>790.97500000000002</v>
      </c>
      <c r="VOP54" s="115">
        <v>0</v>
      </c>
      <c r="VOQ54" s="115">
        <f t="shared" ref="VOQ54:VPA55" si="2727">VOP54</f>
        <v>0</v>
      </c>
      <c r="VOR54" s="115">
        <f t="shared" si="2727"/>
        <v>0</v>
      </c>
      <c r="VOS54" s="115">
        <f t="shared" si="2727"/>
        <v>0</v>
      </c>
      <c r="VOT54" s="115">
        <f t="shared" si="2727"/>
        <v>0</v>
      </c>
      <c r="VOU54" s="115">
        <f t="shared" si="2727"/>
        <v>0</v>
      </c>
      <c r="VOV54" s="115">
        <f t="shared" si="2727"/>
        <v>0</v>
      </c>
      <c r="VOW54" s="115">
        <f t="shared" si="2727"/>
        <v>0</v>
      </c>
      <c r="VOX54" s="115">
        <f t="shared" si="2727"/>
        <v>0</v>
      </c>
      <c r="VOY54" s="115">
        <f t="shared" si="2727"/>
        <v>0</v>
      </c>
      <c r="VOZ54" s="115">
        <f t="shared" si="2727"/>
        <v>0</v>
      </c>
      <c r="VPA54" s="115">
        <f t="shared" si="2727"/>
        <v>0</v>
      </c>
      <c r="VPB54" s="95">
        <f t="shared" ref="VPB54:VPB55" si="2728">SUM(VOP54:VPA54)</f>
        <v>0</v>
      </c>
      <c r="VPC54" s="106" t="s">
        <v>53</v>
      </c>
      <c r="VPD54" s="105">
        <v>9491.7000000000007</v>
      </c>
      <c r="VPE54" s="90">
        <f t="shared" ref="VPE54:VPE55" si="2729">SUM(VPD54/12)</f>
        <v>790.97500000000002</v>
      </c>
      <c r="VPF54" s="115">
        <v>0</v>
      </c>
      <c r="VPG54" s="115">
        <f t="shared" ref="VPG54:VPQ55" si="2730">VPF54</f>
        <v>0</v>
      </c>
      <c r="VPH54" s="115">
        <f t="shared" si="2730"/>
        <v>0</v>
      </c>
      <c r="VPI54" s="115">
        <f t="shared" si="2730"/>
        <v>0</v>
      </c>
      <c r="VPJ54" s="115">
        <f t="shared" si="2730"/>
        <v>0</v>
      </c>
      <c r="VPK54" s="115">
        <f t="shared" si="2730"/>
        <v>0</v>
      </c>
      <c r="VPL54" s="115">
        <f t="shared" si="2730"/>
        <v>0</v>
      </c>
      <c r="VPM54" s="115">
        <f t="shared" si="2730"/>
        <v>0</v>
      </c>
      <c r="VPN54" s="115">
        <f t="shared" si="2730"/>
        <v>0</v>
      </c>
      <c r="VPO54" s="115">
        <f t="shared" si="2730"/>
        <v>0</v>
      </c>
      <c r="VPP54" s="115">
        <f t="shared" si="2730"/>
        <v>0</v>
      </c>
      <c r="VPQ54" s="115">
        <f t="shared" si="2730"/>
        <v>0</v>
      </c>
      <c r="VPR54" s="95">
        <f t="shared" ref="VPR54:VPR55" si="2731">SUM(VPF54:VPQ54)</f>
        <v>0</v>
      </c>
      <c r="VPS54" s="106" t="s">
        <v>53</v>
      </c>
      <c r="VPT54" s="105">
        <v>9491.7000000000007</v>
      </c>
      <c r="VPU54" s="90">
        <f t="shared" ref="VPU54:VPU55" si="2732">SUM(VPT54/12)</f>
        <v>790.97500000000002</v>
      </c>
      <c r="VPV54" s="115">
        <v>0</v>
      </c>
      <c r="VPW54" s="115">
        <f t="shared" ref="VPW54:VQG55" si="2733">VPV54</f>
        <v>0</v>
      </c>
      <c r="VPX54" s="115">
        <f t="shared" si="2733"/>
        <v>0</v>
      </c>
      <c r="VPY54" s="115">
        <f t="shared" si="2733"/>
        <v>0</v>
      </c>
      <c r="VPZ54" s="115">
        <f t="shared" si="2733"/>
        <v>0</v>
      </c>
      <c r="VQA54" s="115">
        <f t="shared" si="2733"/>
        <v>0</v>
      </c>
      <c r="VQB54" s="115">
        <f t="shared" si="2733"/>
        <v>0</v>
      </c>
      <c r="VQC54" s="115">
        <f t="shared" si="2733"/>
        <v>0</v>
      </c>
      <c r="VQD54" s="115">
        <f t="shared" si="2733"/>
        <v>0</v>
      </c>
      <c r="VQE54" s="115">
        <f t="shared" si="2733"/>
        <v>0</v>
      </c>
      <c r="VQF54" s="115">
        <f t="shared" si="2733"/>
        <v>0</v>
      </c>
      <c r="VQG54" s="115">
        <f t="shared" si="2733"/>
        <v>0</v>
      </c>
      <c r="VQH54" s="95">
        <f t="shared" ref="VQH54:VQH55" si="2734">SUM(VPV54:VQG54)</f>
        <v>0</v>
      </c>
      <c r="VQI54" s="106" t="s">
        <v>53</v>
      </c>
      <c r="VQJ54" s="105">
        <v>9491.7000000000007</v>
      </c>
      <c r="VQK54" s="90">
        <f t="shared" ref="VQK54:VQK55" si="2735">SUM(VQJ54/12)</f>
        <v>790.97500000000002</v>
      </c>
      <c r="VQL54" s="115">
        <v>0</v>
      </c>
      <c r="VQM54" s="115">
        <f t="shared" ref="VQM54:VQW55" si="2736">VQL54</f>
        <v>0</v>
      </c>
      <c r="VQN54" s="115">
        <f t="shared" si="2736"/>
        <v>0</v>
      </c>
      <c r="VQO54" s="115">
        <f t="shared" si="2736"/>
        <v>0</v>
      </c>
      <c r="VQP54" s="115">
        <f t="shared" si="2736"/>
        <v>0</v>
      </c>
      <c r="VQQ54" s="115">
        <f t="shared" si="2736"/>
        <v>0</v>
      </c>
      <c r="VQR54" s="115">
        <f t="shared" si="2736"/>
        <v>0</v>
      </c>
      <c r="VQS54" s="115">
        <f t="shared" si="2736"/>
        <v>0</v>
      </c>
      <c r="VQT54" s="115">
        <f t="shared" si="2736"/>
        <v>0</v>
      </c>
      <c r="VQU54" s="115">
        <f t="shared" si="2736"/>
        <v>0</v>
      </c>
      <c r="VQV54" s="115">
        <f t="shared" si="2736"/>
        <v>0</v>
      </c>
      <c r="VQW54" s="115">
        <f t="shared" si="2736"/>
        <v>0</v>
      </c>
      <c r="VQX54" s="95">
        <f t="shared" ref="VQX54:VQX55" si="2737">SUM(VQL54:VQW54)</f>
        <v>0</v>
      </c>
      <c r="VQY54" s="106" t="s">
        <v>53</v>
      </c>
      <c r="VQZ54" s="105">
        <v>9491.7000000000007</v>
      </c>
      <c r="VRA54" s="90">
        <f t="shared" ref="VRA54:VRA55" si="2738">SUM(VQZ54/12)</f>
        <v>790.97500000000002</v>
      </c>
      <c r="VRB54" s="115">
        <v>0</v>
      </c>
      <c r="VRC54" s="115">
        <f t="shared" ref="VRC54:VRM55" si="2739">VRB54</f>
        <v>0</v>
      </c>
      <c r="VRD54" s="115">
        <f t="shared" si="2739"/>
        <v>0</v>
      </c>
      <c r="VRE54" s="115">
        <f t="shared" si="2739"/>
        <v>0</v>
      </c>
      <c r="VRF54" s="115">
        <f t="shared" si="2739"/>
        <v>0</v>
      </c>
      <c r="VRG54" s="115">
        <f t="shared" si="2739"/>
        <v>0</v>
      </c>
      <c r="VRH54" s="115">
        <f t="shared" si="2739"/>
        <v>0</v>
      </c>
      <c r="VRI54" s="115">
        <f t="shared" si="2739"/>
        <v>0</v>
      </c>
      <c r="VRJ54" s="115">
        <f t="shared" si="2739"/>
        <v>0</v>
      </c>
      <c r="VRK54" s="115">
        <f t="shared" si="2739"/>
        <v>0</v>
      </c>
      <c r="VRL54" s="115">
        <f t="shared" si="2739"/>
        <v>0</v>
      </c>
      <c r="VRM54" s="115">
        <f t="shared" si="2739"/>
        <v>0</v>
      </c>
      <c r="VRN54" s="95">
        <f t="shared" ref="VRN54:VRN55" si="2740">SUM(VRB54:VRM54)</f>
        <v>0</v>
      </c>
      <c r="VRO54" s="106" t="s">
        <v>53</v>
      </c>
      <c r="VRP54" s="105">
        <v>9491.7000000000007</v>
      </c>
      <c r="VRQ54" s="90">
        <f t="shared" ref="VRQ54:VRQ55" si="2741">SUM(VRP54/12)</f>
        <v>790.97500000000002</v>
      </c>
      <c r="VRR54" s="115">
        <v>0</v>
      </c>
      <c r="VRS54" s="115">
        <f t="shared" ref="VRS54:VSC55" si="2742">VRR54</f>
        <v>0</v>
      </c>
      <c r="VRT54" s="115">
        <f t="shared" si="2742"/>
        <v>0</v>
      </c>
      <c r="VRU54" s="115">
        <f t="shared" si="2742"/>
        <v>0</v>
      </c>
      <c r="VRV54" s="115">
        <f t="shared" si="2742"/>
        <v>0</v>
      </c>
      <c r="VRW54" s="115">
        <f t="shared" si="2742"/>
        <v>0</v>
      </c>
      <c r="VRX54" s="115">
        <f t="shared" si="2742"/>
        <v>0</v>
      </c>
      <c r="VRY54" s="115">
        <f t="shared" si="2742"/>
        <v>0</v>
      </c>
      <c r="VRZ54" s="115">
        <f t="shared" si="2742"/>
        <v>0</v>
      </c>
      <c r="VSA54" s="115">
        <f t="shared" si="2742"/>
        <v>0</v>
      </c>
      <c r="VSB54" s="115">
        <f t="shared" si="2742"/>
        <v>0</v>
      </c>
      <c r="VSC54" s="115">
        <f t="shared" si="2742"/>
        <v>0</v>
      </c>
      <c r="VSD54" s="95">
        <f t="shared" ref="VSD54:VSD55" si="2743">SUM(VRR54:VSC54)</f>
        <v>0</v>
      </c>
      <c r="VSE54" s="106" t="s">
        <v>53</v>
      </c>
      <c r="VSF54" s="105">
        <v>9491.7000000000007</v>
      </c>
      <c r="VSG54" s="90">
        <f t="shared" ref="VSG54:VSG55" si="2744">SUM(VSF54/12)</f>
        <v>790.97500000000002</v>
      </c>
      <c r="VSH54" s="115">
        <v>0</v>
      </c>
      <c r="VSI54" s="115">
        <f t="shared" ref="VSI54:VSS55" si="2745">VSH54</f>
        <v>0</v>
      </c>
      <c r="VSJ54" s="115">
        <f t="shared" si="2745"/>
        <v>0</v>
      </c>
      <c r="VSK54" s="115">
        <f t="shared" si="2745"/>
        <v>0</v>
      </c>
      <c r="VSL54" s="115">
        <f t="shared" si="2745"/>
        <v>0</v>
      </c>
      <c r="VSM54" s="115">
        <f t="shared" si="2745"/>
        <v>0</v>
      </c>
      <c r="VSN54" s="115">
        <f t="shared" si="2745"/>
        <v>0</v>
      </c>
      <c r="VSO54" s="115">
        <f t="shared" si="2745"/>
        <v>0</v>
      </c>
      <c r="VSP54" s="115">
        <f t="shared" si="2745"/>
        <v>0</v>
      </c>
      <c r="VSQ54" s="115">
        <f t="shared" si="2745"/>
        <v>0</v>
      </c>
      <c r="VSR54" s="115">
        <f t="shared" si="2745"/>
        <v>0</v>
      </c>
      <c r="VSS54" s="115">
        <f t="shared" si="2745"/>
        <v>0</v>
      </c>
      <c r="VST54" s="95">
        <f t="shared" ref="VST54:VST55" si="2746">SUM(VSH54:VSS54)</f>
        <v>0</v>
      </c>
      <c r="VSU54" s="106" t="s">
        <v>53</v>
      </c>
      <c r="VSV54" s="105">
        <v>9491.7000000000007</v>
      </c>
      <c r="VSW54" s="90">
        <f t="shared" ref="VSW54:VSW55" si="2747">SUM(VSV54/12)</f>
        <v>790.97500000000002</v>
      </c>
      <c r="VSX54" s="115">
        <v>0</v>
      </c>
      <c r="VSY54" s="115">
        <f t="shared" ref="VSY54:VTI55" si="2748">VSX54</f>
        <v>0</v>
      </c>
      <c r="VSZ54" s="115">
        <f t="shared" si="2748"/>
        <v>0</v>
      </c>
      <c r="VTA54" s="115">
        <f t="shared" si="2748"/>
        <v>0</v>
      </c>
      <c r="VTB54" s="115">
        <f t="shared" si="2748"/>
        <v>0</v>
      </c>
      <c r="VTC54" s="115">
        <f t="shared" si="2748"/>
        <v>0</v>
      </c>
      <c r="VTD54" s="115">
        <f t="shared" si="2748"/>
        <v>0</v>
      </c>
      <c r="VTE54" s="115">
        <f t="shared" si="2748"/>
        <v>0</v>
      </c>
      <c r="VTF54" s="115">
        <f t="shared" si="2748"/>
        <v>0</v>
      </c>
      <c r="VTG54" s="115">
        <f t="shared" si="2748"/>
        <v>0</v>
      </c>
      <c r="VTH54" s="115">
        <f t="shared" si="2748"/>
        <v>0</v>
      </c>
      <c r="VTI54" s="115">
        <f t="shared" si="2748"/>
        <v>0</v>
      </c>
      <c r="VTJ54" s="95">
        <f t="shared" ref="VTJ54:VTJ55" si="2749">SUM(VSX54:VTI54)</f>
        <v>0</v>
      </c>
      <c r="VTK54" s="106" t="s">
        <v>53</v>
      </c>
      <c r="VTL54" s="105">
        <v>9491.7000000000007</v>
      </c>
      <c r="VTM54" s="90">
        <f t="shared" ref="VTM54:VTM55" si="2750">SUM(VTL54/12)</f>
        <v>790.97500000000002</v>
      </c>
      <c r="VTN54" s="115">
        <v>0</v>
      </c>
      <c r="VTO54" s="115">
        <f t="shared" ref="VTO54:VTY55" si="2751">VTN54</f>
        <v>0</v>
      </c>
      <c r="VTP54" s="115">
        <f t="shared" si="2751"/>
        <v>0</v>
      </c>
      <c r="VTQ54" s="115">
        <f t="shared" si="2751"/>
        <v>0</v>
      </c>
      <c r="VTR54" s="115">
        <f t="shared" si="2751"/>
        <v>0</v>
      </c>
      <c r="VTS54" s="115">
        <f t="shared" si="2751"/>
        <v>0</v>
      </c>
      <c r="VTT54" s="115">
        <f t="shared" si="2751"/>
        <v>0</v>
      </c>
      <c r="VTU54" s="115">
        <f t="shared" si="2751"/>
        <v>0</v>
      </c>
      <c r="VTV54" s="115">
        <f t="shared" si="2751"/>
        <v>0</v>
      </c>
      <c r="VTW54" s="115">
        <f t="shared" si="2751"/>
        <v>0</v>
      </c>
      <c r="VTX54" s="115">
        <f t="shared" si="2751"/>
        <v>0</v>
      </c>
      <c r="VTY54" s="115">
        <f t="shared" si="2751"/>
        <v>0</v>
      </c>
      <c r="VTZ54" s="95">
        <f t="shared" ref="VTZ54:VTZ55" si="2752">SUM(VTN54:VTY54)</f>
        <v>0</v>
      </c>
      <c r="VUA54" s="106" t="s">
        <v>53</v>
      </c>
      <c r="VUB54" s="105">
        <v>9491.7000000000007</v>
      </c>
      <c r="VUC54" s="90">
        <f t="shared" ref="VUC54:VUC55" si="2753">SUM(VUB54/12)</f>
        <v>790.97500000000002</v>
      </c>
      <c r="VUD54" s="115">
        <v>0</v>
      </c>
      <c r="VUE54" s="115">
        <f t="shared" ref="VUE54:VUO55" si="2754">VUD54</f>
        <v>0</v>
      </c>
      <c r="VUF54" s="115">
        <f t="shared" si="2754"/>
        <v>0</v>
      </c>
      <c r="VUG54" s="115">
        <f t="shared" si="2754"/>
        <v>0</v>
      </c>
      <c r="VUH54" s="115">
        <f t="shared" si="2754"/>
        <v>0</v>
      </c>
      <c r="VUI54" s="115">
        <f t="shared" si="2754"/>
        <v>0</v>
      </c>
      <c r="VUJ54" s="115">
        <f t="shared" si="2754"/>
        <v>0</v>
      </c>
      <c r="VUK54" s="115">
        <f t="shared" si="2754"/>
        <v>0</v>
      </c>
      <c r="VUL54" s="115">
        <f t="shared" si="2754"/>
        <v>0</v>
      </c>
      <c r="VUM54" s="115">
        <f t="shared" si="2754"/>
        <v>0</v>
      </c>
      <c r="VUN54" s="115">
        <f t="shared" si="2754"/>
        <v>0</v>
      </c>
      <c r="VUO54" s="115">
        <f t="shared" si="2754"/>
        <v>0</v>
      </c>
      <c r="VUP54" s="95">
        <f t="shared" ref="VUP54:VUP55" si="2755">SUM(VUD54:VUO54)</f>
        <v>0</v>
      </c>
      <c r="VUQ54" s="106" t="s">
        <v>53</v>
      </c>
      <c r="VUR54" s="105">
        <v>9491.7000000000007</v>
      </c>
      <c r="VUS54" s="90">
        <f t="shared" ref="VUS54:VUS55" si="2756">SUM(VUR54/12)</f>
        <v>790.97500000000002</v>
      </c>
      <c r="VUT54" s="115">
        <v>0</v>
      </c>
      <c r="VUU54" s="115">
        <f t="shared" ref="VUU54:VVE55" si="2757">VUT54</f>
        <v>0</v>
      </c>
      <c r="VUV54" s="115">
        <f t="shared" si="2757"/>
        <v>0</v>
      </c>
      <c r="VUW54" s="115">
        <f t="shared" si="2757"/>
        <v>0</v>
      </c>
      <c r="VUX54" s="115">
        <f t="shared" si="2757"/>
        <v>0</v>
      </c>
      <c r="VUY54" s="115">
        <f t="shared" si="2757"/>
        <v>0</v>
      </c>
      <c r="VUZ54" s="115">
        <f t="shared" si="2757"/>
        <v>0</v>
      </c>
      <c r="VVA54" s="115">
        <f t="shared" si="2757"/>
        <v>0</v>
      </c>
      <c r="VVB54" s="115">
        <f t="shared" si="2757"/>
        <v>0</v>
      </c>
      <c r="VVC54" s="115">
        <f t="shared" si="2757"/>
        <v>0</v>
      </c>
      <c r="VVD54" s="115">
        <f t="shared" si="2757"/>
        <v>0</v>
      </c>
      <c r="VVE54" s="115">
        <f t="shared" si="2757"/>
        <v>0</v>
      </c>
      <c r="VVF54" s="95">
        <f t="shared" ref="VVF54:VVF55" si="2758">SUM(VUT54:VVE54)</f>
        <v>0</v>
      </c>
      <c r="VVG54" s="106" t="s">
        <v>53</v>
      </c>
      <c r="VVH54" s="105">
        <v>9491.7000000000007</v>
      </c>
      <c r="VVI54" s="90">
        <f t="shared" ref="VVI54:VVI55" si="2759">SUM(VVH54/12)</f>
        <v>790.97500000000002</v>
      </c>
      <c r="VVJ54" s="115">
        <v>0</v>
      </c>
      <c r="VVK54" s="115">
        <f t="shared" ref="VVK54:VVU55" si="2760">VVJ54</f>
        <v>0</v>
      </c>
      <c r="VVL54" s="115">
        <f t="shared" si="2760"/>
        <v>0</v>
      </c>
      <c r="VVM54" s="115">
        <f t="shared" si="2760"/>
        <v>0</v>
      </c>
      <c r="VVN54" s="115">
        <f t="shared" si="2760"/>
        <v>0</v>
      </c>
      <c r="VVO54" s="115">
        <f t="shared" si="2760"/>
        <v>0</v>
      </c>
      <c r="VVP54" s="115">
        <f t="shared" si="2760"/>
        <v>0</v>
      </c>
      <c r="VVQ54" s="115">
        <f t="shared" si="2760"/>
        <v>0</v>
      </c>
      <c r="VVR54" s="115">
        <f t="shared" si="2760"/>
        <v>0</v>
      </c>
      <c r="VVS54" s="115">
        <f t="shared" si="2760"/>
        <v>0</v>
      </c>
      <c r="VVT54" s="115">
        <f t="shared" si="2760"/>
        <v>0</v>
      </c>
      <c r="VVU54" s="115">
        <f t="shared" si="2760"/>
        <v>0</v>
      </c>
      <c r="VVV54" s="95">
        <f t="shared" ref="VVV54:VVV55" si="2761">SUM(VVJ54:VVU54)</f>
        <v>0</v>
      </c>
      <c r="VVW54" s="106" t="s">
        <v>53</v>
      </c>
      <c r="VVX54" s="105">
        <v>9491.7000000000007</v>
      </c>
      <c r="VVY54" s="90">
        <f t="shared" ref="VVY54:VVY55" si="2762">SUM(VVX54/12)</f>
        <v>790.97500000000002</v>
      </c>
      <c r="VVZ54" s="115">
        <v>0</v>
      </c>
      <c r="VWA54" s="115">
        <f t="shared" ref="VWA54:VWK55" si="2763">VVZ54</f>
        <v>0</v>
      </c>
      <c r="VWB54" s="115">
        <f t="shared" si="2763"/>
        <v>0</v>
      </c>
      <c r="VWC54" s="115">
        <f t="shared" si="2763"/>
        <v>0</v>
      </c>
      <c r="VWD54" s="115">
        <f t="shared" si="2763"/>
        <v>0</v>
      </c>
      <c r="VWE54" s="115">
        <f t="shared" si="2763"/>
        <v>0</v>
      </c>
      <c r="VWF54" s="115">
        <f t="shared" si="2763"/>
        <v>0</v>
      </c>
      <c r="VWG54" s="115">
        <f t="shared" si="2763"/>
        <v>0</v>
      </c>
      <c r="VWH54" s="115">
        <f t="shared" si="2763"/>
        <v>0</v>
      </c>
      <c r="VWI54" s="115">
        <f t="shared" si="2763"/>
        <v>0</v>
      </c>
      <c r="VWJ54" s="115">
        <f t="shared" si="2763"/>
        <v>0</v>
      </c>
      <c r="VWK54" s="115">
        <f t="shared" si="2763"/>
        <v>0</v>
      </c>
      <c r="VWL54" s="95">
        <f t="shared" ref="VWL54:VWL55" si="2764">SUM(VVZ54:VWK54)</f>
        <v>0</v>
      </c>
      <c r="VWM54" s="106" t="s">
        <v>53</v>
      </c>
      <c r="VWN54" s="105">
        <v>9491.7000000000007</v>
      </c>
      <c r="VWO54" s="90">
        <f t="shared" ref="VWO54:VWO55" si="2765">SUM(VWN54/12)</f>
        <v>790.97500000000002</v>
      </c>
      <c r="VWP54" s="115">
        <v>0</v>
      </c>
      <c r="VWQ54" s="115">
        <f t="shared" ref="VWQ54:VXA55" si="2766">VWP54</f>
        <v>0</v>
      </c>
      <c r="VWR54" s="115">
        <f t="shared" si="2766"/>
        <v>0</v>
      </c>
      <c r="VWS54" s="115">
        <f t="shared" si="2766"/>
        <v>0</v>
      </c>
      <c r="VWT54" s="115">
        <f t="shared" si="2766"/>
        <v>0</v>
      </c>
      <c r="VWU54" s="115">
        <f t="shared" si="2766"/>
        <v>0</v>
      </c>
      <c r="VWV54" s="115">
        <f t="shared" si="2766"/>
        <v>0</v>
      </c>
      <c r="VWW54" s="115">
        <f t="shared" si="2766"/>
        <v>0</v>
      </c>
      <c r="VWX54" s="115">
        <f t="shared" si="2766"/>
        <v>0</v>
      </c>
      <c r="VWY54" s="115">
        <f t="shared" si="2766"/>
        <v>0</v>
      </c>
      <c r="VWZ54" s="115">
        <f t="shared" si="2766"/>
        <v>0</v>
      </c>
      <c r="VXA54" s="115">
        <f t="shared" si="2766"/>
        <v>0</v>
      </c>
      <c r="VXB54" s="95">
        <f t="shared" ref="VXB54:VXB55" si="2767">SUM(VWP54:VXA54)</f>
        <v>0</v>
      </c>
      <c r="VXC54" s="106" t="s">
        <v>53</v>
      </c>
      <c r="VXD54" s="105">
        <v>9491.7000000000007</v>
      </c>
      <c r="VXE54" s="90">
        <f t="shared" ref="VXE54:VXE55" si="2768">SUM(VXD54/12)</f>
        <v>790.97500000000002</v>
      </c>
      <c r="VXF54" s="115">
        <v>0</v>
      </c>
      <c r="VXG54" s="115">
        <f t="shared" ref="VXG54:VXQ55" si="2769">VXF54</f>
        <v>0</v>
      </c>
      <c r="VXH54" s="115">
        <f t="shared" si="2769"/>
        <v>0</v>
      </c>
      <c r="VXI54" s="115">
        <f t="shared" si="2769"/>
        <v>0</v>
      </c>
      <c r="VXJ54" s="115">
        <f t="shared" si="2769"/>
        <v>0</v>
      </c>
      <c r="VXK54" s="115">
        <f t="shared" si="2769"/>
        <v>0</v>
      </c>
      <c r="VXL54" s="115">
        <f t="shared" si="2769"/>
        <v>0</v>
      </c>
      <c r="VXM54" s="115">
        <f t="shared" si="2769"/>
        <v>0</v>
      </c>
      <c r="VXN54" s="115">
        <f t="shared" si="2769"/>
        <v>0</v>
      </c>
      <c r="VXO54" s="115">
        <f t="shared" si="2769"/>
        <v>0</v>
      </c>
      <c r="VXP54" s="115">
        <f t="shared" si="2769"/>
        <v>0</v>
      </c>
      <c r="VXQ54" s="115">
        <f t="shared" si="2769"/>
        <v>0</v>
      </c>
      <c r="VXR54" s="95">
        <f t="shared" ref="VXR54:VXR55" si="2770">SUM(VXF54:VXQ54)</f>
        <v>0</v>
      </c>
      <c r="VXS54" s="106" t="s">
        <v>53</v>
      </c>
      <c r="VXT54" s="105">
        <v>9491.7000000000007</v>
      </c>
      <c r="VXU54" s="90">
        <f t="shared" ref="VXU54:VXU55" si="2771">SUM(VXT54/12)</f>
        <v>790.97500000000002</v>
      </c>
      <c r="VXV54" s="115">
        <v>0</v>
      </c>
      <c r="VXW54" s="115">
        <f t="shared" ref="VXW54:VYG55" si="2772">VXV54</f>
        <v>0</v>
      </c>
      <c r="VXX54" s="115">
        <f t="shared" si="2772"/>
        <v>0</v>
      </c>
      <c r="VXY54" s="115">
        <f t="shared" si="2772"/>
        <v>0</v>
      </c>
      <c r="VXZ54" s="115">
        <f t="shared" si="2772"/>
        <v>0</v>
      </c>
      <c r="VYA54" s="115">
        <f t="shared" si="2772"/>
        <v>0</v>
      </c>
      <c r="VYB54" s="115">
        <f t="shared" si="2772"/>
        <v>0</v>
      </c>
      <c r="VYC54" s="115">
        <f t="shared" si="2772"/>
        <v>0</v>
      </c>
      <c r="VYD54" s="115">
        <f t="shared" si="2772"/>
        <v>0</v>
      </c>
      <c r="VYE54" s="115">
        <f t="shared" si="2772"/>
        <v>0</v>
      </c>
      <c r="VYF54" s="115">
        <f t="shared" si="2772"/>
        <v>0</v>
      </c>
      <c r="VYG54" s="115">
        <f t="shared" si="2772"/>
        <v>0</v>
      </c>
      <c r="VYH54" s="95">
        <f t="shared" ref="VYH54:VYH55" si="2773">SUM(VXV54:VYG54)</f>
        <v>0</v>
      </c>
      <c r="VYI54" s="106" t="s">
        <v>53</v>
      </c>
      <c r="VYJ54" s="105">
        <v>9491.7000000000007</v>
      </c>
      <c r="VYK54" s="90">
        <f t="shared" ref="VYK54:VYK55" si="2774">SUM(VYJ54/12)</f>
        <v>790.97500000000002</v>
      </c>
      <c r="VYL54" s="115">
        <v>0</v>
      </c>
      <c r="VYM54" s="115">
        <f t="shared" ref="VYM54:VYW55" si="2775">VYL54</f>
        <v>0</v>
      </c>
      <c r="VYN54" s="115">
        <f t="shared" si="2775"/>
        <v>0</v>
      </c>
      <c r="VYO54" s="115">
        <f t="shared" si="2775"/>
        <v>0</v>
      </c>
      <c r="VYP54" s="115">
        <f t="shared" si="2775"/>
        <v>0</v>
      </c>
      <c r="VYQ54" s="115">
        <f t="shared" si="2775"/>
        <v>0</v>
      </c>
      <c r="VYR54" s="115">
        <f t="shared" si="2775"/>
        <v>0</v>
      </c>
      <c r="VYS54" s="115">
        <f t="shared" si="2775"/>
        <v>0</v>
      </c>
      <c r="VYT54" s="115">
        <f t="shared" si="2775"/>
        <v>0</v>
      </c>
      <c r="VYU54" s="115">
        <f t="shared" si="2775"/>
        <v>0</v>
      </c>
      <c r="VYV54" s="115">
        <f t="shared" si="2775"/>
        <v>0</v>
      </c>
      <c r="VYW54" s="115">
        <f t="shared" si="2775"/>
        <v>0</v>
      </c>
      <c r="VYX54" s="95">
        <f t="shared" ref="VYX54:VYX55" si="2776">SUM(VYL54:VYW54)</f>
        <v>0</v>
      </c>
      <c r="VYY54" s="106" t="s">
        <v>53</v>
      </c>
      <c r="VYZ54" s="105">
        <v>9491.7000000000007</v>
      </c>
      <c r="VZA54" s="90">
        <f t="shared" ref="VZA54:VZA55" si="2777">SUM(VYZ54/12)</f>
        <v>790.97500000000002</v>
      </c>
      <c r="VZB54" s="115">
        <v>0</v>
      </c>
      <c r="VZC54" s="115">
        <f t="shared" ref="VZC54:VZM55" si="2778">VZB54</f>
        <v>0</v>
      </c>
      <c r="VZD54" s="115">
        <f t="shared" si="2778"/>
        <v>0</v>
      </c>
      <c r="VZE54" s="115">
        <f t="shared" si="2778"/>
        <v>0</v>
      </c>
      <c r="VZF54" s="115">
        <f t="shared" si="2778"/>
        <v>0</v>
      </c>
      <c r="VZG54" s="115">
        <f t="shared" si="2778"/>
        <v>0</v>
      </c>
      <c r="VZH54" s="115">
        <f t="shared" si="2778"/>
        <v>0</v>
      </c>
      <c r="VZI54" s="115">
        <f t="shared" si="2778"/>
        <v>0</v>
      </c>
      <c r="VZJ54" s="115">
        <f t="shared" si="2778"/>
        <v>0</v>
      </c>
      <c r="VZK54" s="115">
        <f t="shared" si="2778"/>
        <v>0</v>
      </c>
      <c r="VZL54" s="115">
        <f t="shared" si="2778"/>
        <v>0</v>
      </c>
      <c r="VZM54" s="115">
        <f t="shared" si="2778"/>
        <v>0</v>
      </c>
      <c r="VZN54" s="95">
        <f t="shared" ref="VZN54:VZN55" si="2779">SUM(VZB54:VZM54)</f>
        <v>0</v>
      </c>
      <c r="VZO54" s="106" t="s">
        <v>53</v>
      </c>
      <c r="VZP54" s="105">
        <v>9491.7000000000007</v>
      </c>
      <c r="VZQ54" s="90">
        <f t="shared" ref="VZQ54:VZQ55" si="2780">SUM(VZP54/12)</f>
        <v>790.97500000000002</v>
      </c>
      <c r="VZR54" s="115">
        <v>0</v>
      </c>
      <c r="VZS54" s="115">
        <f t="shared" ref="VZS54:WAC55" si="2781">VZR54</f>
        <v>0</v>
      </c>
      <c r="VZT54" s="115">
        <f t="shared" si="2781"/>
        <v>0</v>
      </c>
      <c r="VZU54" s="115">
        <f t="shared" si="2781"/>
        <v>0</v>
      </c>
      <c r="VZV54" s="115">
        <f t="shared" si="2781"/>
        <v>0</v>
      </c>
      <c r="VZW54" s="115">
        <f t="shared" si="2781"/>
        <v>0</v>
      </c>
      <c r="VZX54" s="115">
        <f t="shared" si="2781"/>
        <v>0</v>
      </c>
      <c r="VZY54" s="115">
        <f t="shared" si="2781"/>
        <v>0</v>
      </c>
      <c r="VZZ54" s="115">
        <f t="shared" si="2781"/>
        <v>0</v>
      </c>
      <c r="WAA54" s="115">
        <f t="shared" si="2781"/>
        <v>0</v>
      </c>
      <c r="WAB54" s="115">
        <f t="shared" si="2781"/>
        <v>0</v>
      </c>
      <c r="WAC54" s="115">
        <f t="shared" si="2781"/>
        <v>0</v>
      </c>
      <c r="WAD54" s="95">
        <f t="shared" ref="WAD54:WAD55" si="2782">SUM(VZR54:WAC54)</f>
        <v>0</v>
      </c>
      <c r="WAE54" s="106" t="s">
        <v>53</v>
      </c>
      <c r="WAF54" s="105">
        <v>9491.7000000000007</v>
      </c>
      <c r="WAG54" s="90">
        <f t="shared" ref="WAG54:WAG55" si="2783">SUM(WAF54/12)</f>
        <v>790.97500000000002</v>
      </c>
      <c r="WAH54" s="115">
        <v>0</v>
      </c>
      <c r="WAI54" s="115">
        <f t="shared" ref="WAI54:WAS55" si="2784">WAH54</f>
        <v>0</v>
      </c>
      <c r="WAJ54" s="115">
        <f t="shared" si="2784"/>
        <v>0</v>
      </c>
      <c r="WAK54" s="115">
        <f t="shared" si="2784"/>
        <v>0</v>
      </c>
      <c r="WAL54" s="115">
        <f t="shared" si="2784"/>
        <v>0</v>
      </c>
      <c r="WAM54" s="115">
        <f t="shared" si="2784"/>
        <v>0</v>
      </c>
      <c r="WAN54" s="115">
        <f t="shared" si="2784"/>
        <v>0</v>
      </c>
      <c r="WAO54" s="115">
        <f t="shared" si="2784"/>
        <v>0</v>
      </c>
      <c r="WAP54" s="115">
        <f t="shared" si="2784"/>
        <v>0</v>
      </c>
      <c r="WAQ54" s="115">
        <f t="shared" si="2784"/>
        <v>0</v>
      </c>
      <c r="WAR54" s="115">
        <f t="shared" si="2784"/>
        <v>0</v>
      </c>
      <c r="WAS54" s="115">
        <f t="shared" si="2784"/>
        <v>0</v>
      </c>
      <c r="WAT54" s="95">
        <f t="shared" ref="WAT54:WAT55" si="2785">SUM(WAH54:WAS54)</f>
        <v>0</v>
      </c>
      <c r="WAU54" s="106" t="s">
        <v>53</v>
      </c>
      <c r="WAV54" s="105">
        <v>9491.7000000000007</v>
      </c>
      <c r="WAW54" s="90">
        <f t="shared" ref="WAW54:WAW55" si="2786">SUM(WAV54/12)</f>
        <v>790.97500000000002</v>
      </c>
      <c r="WAX54" s="115">
        <v>0</v>
      </c>
      <c r="WAY54" s="115">
        <f t="shared" ref="WAY54:WBI55" si="2787">WAX54</f>
        <v>0</v>
      </c>
      <c r="WAZ54" s="115">
        <f t="shared" si="2787"/>
        <v>0</v>
      </c>
      <c r="WBA54" s="115">
        <f t="shared" si="2787"/>
        <v>0</v>
      </c>
      <c r="WBB54" s="115">
        <f t="shared" si="2787"/>
        <v>0</v>
      </c>
      <c r="WBC54" s="115">
        <f t="shared" si="2787"/>
        <v>0</v>
      </c>
      <c r="WBD54" s="115">
        <f t="shared" si="2787"/>
        <v>0</v>
      </c>
      <c r="WBE54" s="115">
        <f t="shared" si="2787"/>
        <v>0</v>
      </c>
      <c r="WBF54" s="115">
        <f t="shared" si="2787"/>
        <v>0</v>
      </c>
      <c r="WBG54" s="115">
        <f t="shared" si="2787"/>
        <v>0</v>
      </c>
      <c r="WBH54" s="115">
        <f t="shared" si="2787"/>
        <v>0</v>
      </c>
      <c r="WBI54" s="115">
        <f t="shared" si="2787"/>
        <v>0</v>
      </c>
      <c r="WBJ54" s="95">
        <f t="shared" ref="WBJ54:WBJ55" si="2788">SUM(WAX54:WBI54)</f>
        <v>0</v>
      </c>
      <c r="WBK54" s="106" t="s">
        <v>53</v>
      </c>
      <c r="WBL54" s="105">
        <v>9491.7000000000007</v>
      </c>
      <c r="WBM54" s="90">
        <f t="shared" ref="WBM54:WBM55" si="2789">SUM(WBL54/12)</f>
        <v>790.97500000000002</v>
      </c>
      <c r="WBN54" s="115">
        <v>0</v>
      </c>
      <c r="WBO54" s="115">
        <f t="shared" ref="WBO54:WBY55" si="2790">WBN54</f>
        <v>0</v>
      </c>
      <c r="WBP54" s="115">
        <f t="shared" si="2790"/>
        <v>0</v>
      </c>
      <c r="WBQ54" s="115">
        <f t="shared" si="2790"/>
        <v>0</v>
      </c>
      <c r="WBR54" s="115">
        <f t="shared" si="2790"/>
        <v>0</v>
      </c>
      <c r="WBS54" s="115">
        <f t="shared" si="2790"/>
        <v>0</v>
      </c>
      <c r="WBT54" s="115">
        <f t="shared" si="2790"/>
        <v>0</v>
      </c>
      <c r="WBU54" s="115">
        <f t="shared" si="2790"/>
        <v>0</v>
      </c>
      <c r="WBV54" s="115">
        <f t="shared" si="2790"/>
        <v>0</v>
      </c>
      <c r="WBW54" s="115">
        <f t="shared" si="2790"/>
        <v>0</v>
      </c>
      <c r="WBX54" s="115">
        <f t="shared" si="2790"/>
        <v>0</v>
      </c>
      <c r="WBY54" s="115">
        <f t="shared" si="2790"/>
        <v>0</v>
      </c>
      <c r="WBZ54" s="95">
        <f t="shared" ref="WBZ54:WBZ55" si="2791">SUM(WBN54:WBY54)</f>
        <v>0</v>
      </c>
      <c r="WCA54" s="106" t="s">
        <v>53</v>
      </c>
      <c r="WCB54" s="105">
        <v>9491.7000000000007</v>
      </c>
      <c r="WCC54" s="90">
        <f t="shared" ref="WCC54:WCC55" si="2792">SUM(WCB54/12)</f>
        <v>790.97500000000002</v>
      </c>
      <c r="WCD54" s="115">
        <v>0</v>
      </c>
      <c r="WCE54" s="115">
        <f t="shared" ref="WCE54:WCO55" si="2793">WCD54</f>
        <v>0</v>
      </c>
      <c r="WCF54" s="115">
        <f t="shared" si="2793"/>
        <v>0</v>
      </c>
      <c r="WCG54" s="115">
        <f t="shared" si="2793"/>
        <v>0</v>
      </c>
      <c r="WCH54" s="115">
        <f t="shared" si="2793"/>
        <v>0</v>
      </c>
      <c r="WCI54" s="115">
        <f t="shared" si="2793"/>
        <v>0</v>
      </c>
      <c r="WCJ54" s="115">
        <f t="shared" si="2793"/>
        <v>0</v>
      </c>
      <c r="WCK54" s="115">
        <f t="shared" si="2793"/>
        <v>0</v>
      </c>
      <c r="WCL54" s="115">
        <f t="shared" si="2793"/>
        <v>0</v>
      </c>
      <c r="WCM54" s="115">
        <f t="shared" si="2793"/>
        <v>0</v>
      </c>
      <c r="WCN54" s="115">
        <f t="shared" si="2793"/>
        <v>0</v>
      </c>
      <c r="WCO54" s="115">
        <f t="shared" si="2793"/>
        <v>0</v>
      </c>
      <c r="WCP54" s="95">
        <f t="shared" ref="WCP54:WCP55" si="2794">SUM(WCD54:WCO54)</f>
        <v>0</v>
      </c>
      <c r="WCQ54" s="106" t="s">
        <v>53</v>
      </c>
      <c r="WCR54" s="105">
        <v>9491.7000000000007</v>
      </c>
      <c r="WCS54" s="90">
        <f t="shared" ref="WCS54:WCS55" si="2795">SUM(WCR54/12)</f>
        <v>790.97500000000002</v>
      </c>
      <c r="WCT54" s="115">
        <v>0</v>
      </c>
      <c r="WCU54" s="115">
        <f t="shared" ref="WCU54:WDE55" si="2796">WCT54</f>
        <v>0</v>
      </c>
      <c r="WCV54" s="115">
        <f t="shared" si="2796"/>
        <v>0</v>
      </c>
      <c r="WCW54" s="115">
        <f t="shared" si="2796"/>
        <v>0</v>
      </c>
      <c r="WCX54" s="115">
        <f t="shared" si="2796"/>
        <v>0</v>
      </c>
      <c r="WCY54" s="115">
        <f t="shared" si="2796"/>
        <v>0</v>
      </c>
      <c r="WCZ54" s="115">
        <f t="shared" si="2796"/>
        <v>0</v>
      </c>
      <c r="WDA54" s="115">
        <f t="shared" si="2796"/>
        <v>0</v>
      </c>
      <c r="WDB54" s="115">
        <f t="shared" si="2796"/>
        <v>0</v>
      </c>
      <c r="WDC54" s="115">
        <f t="shared" si="2796"/>
        <v>0</v>
      </c>
      <c r="WDD54" s="115">
        <f t="shared" si="2796"/>
        <v>0</v>
      </c>
      <c r="WDE54" s="115">
        <f t="shared" si="2796"/>
        <v>0</v>
      </c>
      <c r="WDF54" s="95">
        <f t="shared" ref="WDF54:WDF55" si="2797">SUM(WCT54:WDE54)</f>
        <v>0</v>
      </c>
      <c r="WDG54" s="106" t="s">
        <v>53</v>
      </c>
      <c r="WDH54" s="105">
        <v>9491.7000000000007</v>
      </c>
      <c r="WDI54" s="90">
        <f t="shared" ref="WDI54:WDI55" si="2798">SUM(WDH54/12)</f>
        <v>790.97500000000002</v>
      </c>
      <c r="WDJ54" s="115">
        <v>0</v>
      </c>
      <c r="WDK54" s="115">
        <f t="shared" ref="WDK54:WDU55" si="2799">WDJ54</f>
        <v>0</v>
      </c>
      <c r="WDL54" s="115">
        <f t="shared" si="2799"/>
        <v>0</v>
      </c>
      <c r="WDM54" s="115">
        <f t="shared" si="2799"/>
        <v>0</v>
      </c>
      <c r="WDN54" s="115">
        <f t="shared" si="2799"/>
        <v>0</v>
      </c>
      <c r="WDO54" s="115">
        <f t="shared" si="2799"/>
        <v>0</v>
      </c>
      <c r="WDP54" s="115">
        <f t="shared" si="2799"/>
        <v>0</v>
      </c>
      <c r="WDQ54" s="115">
        <f t="shared" si="2799"/>
        <v>0</v>
      </c>
      <c r="WDR54" s="115">
        <f t="shared" si="2799"/>
        <v>0</v>
      </c>
      <c r="WDS54" s="115">
        <f t="shared" si="2799"/>
        <v>0</v>
      </c>
      <c r="WDT54" s="115">
        <f t="shared" si="2799"/>
        <v>0</v>
      </c>
      <c r="WDU54" s="115">
        <f t="shared" si="2799"/>
        <v>0</v>
      </c>
      <c r="WDV54" s="95">
        <f t="shared" ref="WDV54:WDV55" si="2800">SUM(WDJ54:WDU54)</f>
        <v>0</v>
      </c>
      <c r="WDW54" s="106" t="s">
        <v>53</v>
      </c>
      <c r="WDX54" s="105">
        <v>9491.7000000000007</v>
      </c>
      <c r="WDY54" s="90">
        <f t="shared" ref="WDY54:WDY55" si="2801">SUM(WDX54/12)</f>
        <v>790.97500000000002</v>
      </c>
      <c r="WDZ54" s="115">
        <v>0</v>
      </c>
      <c r="WEA54" s="115">
        <f t="shared" ref="WEA54:WEK55" si="2802">WDZ54</f>
        <v>0</v>
      </c>
      <c r="WEB54" s="115">
        <f t="shared" si="2802"/>
        <v>0</v>
      </c>
      <c r="WEC54" s="115">
        <f t="shared" si="2802"/>
        <v>0</v>
      </c>
      <c r="WED54" s="115">
        <f t="shared" si="2802"/>
        <v>0</v>
      </c>
      <c r="WEE54" s="115">
        <f t="shared" si="2802"/>
        <v>0</v>
      </c>
      <c r="WEF54" s="115">
        <f t="shared" si="2802"/>
        <v>0</v>
      </c>
      <c r="WEG54" s="115">
        <f t="shared" si="2802"/>
        <v>0</v>
      </c>
      <c r="WEH54" s="115">
        <f t="shared" si="2802"/>
        <v>0</v>
      </c>
      <c r="WEI54" s="115">
        <f t="shared" si="2802"/>
        <v>0</v>
      </c>
      <c r="WEJ54" s="115">
        <f t="shared" si="2802"/>
        <v>0</v>
      </c>
      <c r="WEK54" s="115">
        <f t="shared" si="2802"/>
        <v>0</v>
      </c>
      <c r="WEL54" s="95">
        <f t="shared" ref="WEL54:WEL55" si="2803">SUM(WDZ54:WEK54)</f>
        <v>0</v>
      </c>
      <c r="WEM54" s="106" t="s">
        <v>53</v>
      </c>
      <c r="WEN54" s="105">
        <v>9491.7000000000007</v>
      </c>
      <c r="WEO54" s="90">
        <f t="shared" ref="WEO54:WEO55" si="2804">SUM(WEN54/12)</f>
        <v>790.97500000000002</v>
      </c>
      <c r="WEP54" s="115">
        <v>0</v>
      </c>
      <c r="WEQ54" s="115">
        <f t="shared" ref="WEQ54:WFA55" si="2805">WEP54</f>
        <v>0</v>
      </c>
      <c r="WER54" s="115">
        <f t="shared" si="2805"/>
        <v>0</v>
      </c>
      <c r="WES54" s="115">
        <f t="shared" si="2805"/>
        <v>0</v>
      </c>
      <c r="WET54" s="115">
        <f t="shared" si="2805"/>
        <v>0</v>
      </c>
      <c r="WEU54" s="115">
        <f t="shared" si="2805"/>
        <v>0</v>
      </c>
      <c r="WEV54" s="115">
        <f t="shared" si="2805"/>
        <v>0</v>
      </c>
      <c r="WEW54" s="115">
        <f t="shared" si="2805"/>
        <v>0</v>
      </c>
      <c r="WEX54" s="115">
        <f t="shared" si="2805"/>
        <v>0</v>
      </c>
      <c r="WEY54" s="115">
        <f t="shared" si="2805"/>
        <v>0</v>
      </c>
      <c r="WEZ54" s="115">
        <f t="shared" si="2805"/>
        <v>0</v>
      </c>
      <c r="WFA54" s="115">
        <f t="shared" si="2805"/>
        <v>0</v>
      </c>
      <c r="WFB54" s="95">
        <f t="shared" ref="WFB54:WFB55" si="2806">SUM(WEP54:WFA54)</f>
        <v>0</v>
      </c>
      <c r="WFC54" s="106" t="s">
        <v>53</v>
      </c>
      <c r="WFD54" s="105">
        <v>9491.7000000000007</v>
      </c>
      <c r="WFE54" s="90">
        <f t="shared" ref="WFE54:WFE55" si="2807">SUM(WFD54/12)</f>
        <v>790.97500000000002</v>
      </c>
      <c r="WFF54" s="115">
        <v>0</v>
      </c>
      <c r="WFG54" s="115">
        <f t="shared" ref="WFG54:WFQ55" si="2808">WFF54</f>
        <v>0</v>
      </c>
      <c r="WFH54" s="115">
        <f t="shared" si="2808"/>
        <v>0</v>
      </c>
      <c r="WFI54" s="115">
        <f t="shared" si="2808"/>
        <v>0</v>
      </c>
      <c r="WFJ54" s="115">
        <f t="shared" si="2808"/>
        <v>0</v>
      </c>
      <c r="WFK54" s="115">
        <f t="shared" si="2808"/>
        <v>0</v>
      </c>
      <c r="WFL54" s="115">
        <f t="shared" si="2808"/>
        <v>0</v>
      </c>
      <c r="WFM54" s="115">
        <f t="shared" si="2808"/>
        <v>0</v>
      </c>
      <c r="WFN54" s="115">
        <f t="shared" si="2808"/>
        <v>0</v>
      </c>
      <c r="WFO54" s="115">
        <f t="shared" si="2808"/>
        <v>0</v>
      </c>
      <c r="WFP54" s="115">
        <f t="shared" si="2808"/>
        <v>0</v>
      </c>
      <c r="WFQ54" s="115">
        <f t="shared" si="2808"/>
        <v>0</v>
      </c>
      <c r="WFR54" s="95">
        <f t="shared" ref="WFR54:WFR55" si="2809">SUM(WFF54:WFQ54)</f>
        <v>0</v>
      </c>
      <c r="WFS54" s="106" t="s">
        <v>53</v>
      </c>
      <c r="WFT54" s="105">
        <v>9491.7000000000007</v>
      </c>
      <c r="WFU54" s="90">
        <f t="shared" ref="WFU54:WFU55" si="2810">SUM(WFT54/12)</f>
        <v>790.97500000000002</v>
      </c>
      <c r="WFV54" s="115">
        <v>0</v>
      </c>
      <c r="WFW54" s="115">
        <f t="shared" ref="WFW54:WGG55" si="2811">WFV54</f>
        <v>0</v>
      </c>
      <c r="WFX54" s="115">
        <f t="shared" si="2811"/>
        <v>0</v>
      </c>
      <c r="WFY54" s="115">
        <f t="shared" si="2811"/>
        <v>0</v>
      </c>
      <c r="WFZ54" s="115">
        <f t="shared" si="2811"/>
        <v>0</v>
      </c>
      <c r="WGA54" s="115">
        <f t="shared" si="2811"/>
        <v>0</v>
      </c>
      <c r="WGB54" s="115">
        <f t="shared" si="2811"/>
        <v>0</v>
      </c>
      <c r="WGC54" s="115">
        <f t="shared" si="2811"/>
        <v>0</v>
      </c>
      <c r="WGD54" s="115">
        <f t="shared" si="2811"/>
        <v>0</v>
      </c>
      <c r="WGE54" s="115">
        <f t="shared" si="2811"/>
        <v>0</v>
      </c>
      <c r="WGF54" s="115">
        <f t="shared" si="2811"/>
        <v>0</v>
      </c>
      <c r="WGG54" s="115">
        <f t="shared" si="2811"/>
        <v>0</v>
      </c>
      <c r="WGH54" s="95">
        <f t="shared" ref="WGH54:WGH55" si="2812">SUM(WFV54:WGG54)</f>
        <v>0</v>
      </c>
      <c r="WGI54" s="106" t="s">
        <v>53</v>
      </c>
      <c r="WGJ54" s="105">
        <v>9491.7000000000007</v>
      </c>
      <c r="WGK54" s="90">
        <f t="shared" ref="WGK54:WGK55" si="2813">SUM(WGJ54/12)</f>
        <v>790.97500000000002</v>
      </c>
      <c r="WGL54" s="115">
        <v>0</v>
      </c>
      <c r="WGM54" s="115">
        <f t="shared" ref="WGM54:WGW55" si="2814">WGL54</f>
        <v>0</v>
      </c>
      <c r="WGN54" s="115">
        <f t="shared" si="2814"/>
        <v>0</v>
      </c>
      <c r="WGO54" s="115">
        <f t="shared" si="2814"/>
        <v>0</v>
      </c>
      <c r="WGP54" s="115">
        <f t="shared" si="2814"/>
        <v>0</v>
      </c>
      <c r="WGQ54" s="115">
        <f t="shared" si="2814"/>
        <v>0</v>
      </c>
      <c r="WGR54" s="115">
        <f t="shared" si="2814"/>
        <v>0</v>
      </c>
      <c r="WGS54" s="115">
        <f t="shared" si="2814"/>
        <v>0</v>
      </c>
      <c r="WGT54" s="115">
        <f t="shared" si="2814"/>
        <v>0</v>
      </c>
      <c r="WGU54" s="115">
        <f t="shared" si="2814"/>
        <v>0</v>
      </c>
      <c r="WGV54" s="115">
        <f t="shared" si="2814"/>
        <v>0</v>
      </c>
      <c r="WGW54" s="115">
        <f t="shared" si="2814"/>
        <v>0</v>
      </c>
      <c r="WGX54" s="95">
        <f t="shared" ref="WGX54:WGX55" si="2815">SUM(WGL54:WGW54)</f>
        <v>0</v>
      </c>
      <c r="WGY54" s="106" t="s">
        <v>53</v>
      </c>
      <c r="WGZ54" s="105">
        <v>9491.7000000000007</v>
      </c>
      <c r="WHA54" s="90">
        <f t="shared" ref="WHA54:WHA55" si="2816">SUM(WGZ54/12)</f>
        <v>790.97500000000002</v>
      </c>
      <c r="WHB54" s="115">
        <v>0</v>
      </c>
      <c r="WHC54" s="115">
        <f t="shared" ref="WHC54:WHM55" si="2817">WHB54</f>
        <v>0</v>
      </c>
      <c r="WHD54" s="115">
        <f t="shared" si="2817"/>
        <v>0</v>
      </c>
      <c r="WHE54" s="115">
        <f t="shared" si="2817"/>
        <v>0</v>
      </c>
      <c r="WHF54" s="115">
        <f t="shared" si="2817"/>
        <v>0</v>
      </c>
      <c r="WHG54" s="115">
        <f t="shared" si="2817"/>
        <v>0</v>
      </c>
      <c r="WHH54" s="115">
        <f t="shared" si="2817"/>
        <v>0</v>
      </c>
      <c r="WHI54" s="115">
        <f t="shared" si="2817"/>
        <v>0</v>
      </c>
      <c r="WHJ54" s="115">
        <f t="shared" si="2817"/>
        <v>0</v>
      </c>
      <c r="WHK54" s="115">
        <f t="shared" si="2817"/>
        <v>0</v>
      </c>
      <c r="WHL54" s="115">
        <f t="shared" si="2817"/>
        <v>0</v>
      </c>
      <c r="WHM54" s="115">
        <f t="shared" si="2817"/>
        <v>0</v>
      </c>
      <c r="WHN54" s="95">
        <f t="shared" ref="WHN54:WHN55" si="2818">SUM(WHB54:WHM54)</f>
        <v>0</v>
      </c>
      <c r="WHO54" s="106" t="s">
        <v>53</v>
      </c>
      <c r="WHP54" s="105">
        <v>9491.7000000000007</v>
      </c>
      <c r="WHQ54" s="90">
        <f t="shared" ref="WHQ54:WHQ55" si="2819">SUM(WHP54/12)</f>
        <v>790.97500000000002</v>
      </c>
      <c r="WHR54" s="115">
        <v>0</v>
      </c>
      <c r="WHS54" s="115">
        <f t="shared" ref="WHS54:WIC55" si="2820">WHR54</f>
        <v>0</v>
      </c>
      <c r="WHT54" s="115">
        <f t="shared" si="2820"/>
        <v>0</v>
      </c>
      <c r="WHU54" s="115">
        <f t="shared" si="2820"/>
        <v>0</v>
      </c>
      <c r="WHV54" s="115">
        <f t="shared" si="2820"/>
        <v>0</v>
      </c>
      <c r="WHW54" s="115">
        <f t="shared" si="2820"/>
        <v>0</v>
      </c>
      <c r="WHX54" s="115">
        <f t="shared" si="2820"/>
        <v>0</v>
      </c>
      <c r="WHY54" s="115">
        <f t="shared" si="2820"/>
        <v>0</v>
      </c>
      <c r="WHZ54" s="115">
        <f t="shared" si="2820"/>
        <v>0</v>
      </c>
      <c r="WIA54" s="115">
        <f t="shared" si="2820"/>
        <v>0</v>
      </c>
      <c r="WIB54" s="115">
        <f t="shared" si="2820"/>
        <v>0</v>
      </c>
      <c r="WIC54" s="115">
        <f t="shared" si="2820"/>
        <v>0</v>
      </c>
      <c r="WID54" s="95">
        <f t="shared" ref="WID54:WID55" si="2821">SUM(WHR54:WIC54)</f>
        <v>0</v>
      </c>
      <c r="WIE54" s="106" t="s">
        <v>53</v>
      </c>
      <c r="WIF54" s="105">
        <v>9491.7000000000007</v>
      </c>
      <c r="WIG54" s="90">
        <f t="shared" ref="WIG54:WIG55" si="2822">SUM(WIF54/12)</f>
        <v>790.97500000000002</v>
      </c>
      <c r="WIH54" s="115">
        <v>0</v>
      </c>
      <c r="WII54" s="115">
        <f t="shared" ref="WII54:WIS55" si="2823">WIH54</f>
        <v>0</v>
      </c>
      <c r="WIJ54" s="115">
        <f t="shared" si="2823"/>
        <v>0</v>
      </c>
      <c r="WIK54" s="115">
        <f t="shared" si="2823"/>
        <v>0</v>
      </c>
      <c r="WIL54" s="115">
        <f t="shared" si="2823"/>
        <v>0</v>
      </c>
      <c r="WIM54" s="115">
        <f t="shared" si="2823"/>
        <v>0</v>
      </c>
      <c r="WIN54" s="115">
        <f t="shared" si="2823"/>
        <v>0</v>
      </c>
      <c r="WIO54" s="115">
        <f t="shared" si="2823"/>
        <v>0</v>
      </c>
      <c r="WIP54" s="115">
        <f t="shared" si="2823"/>
        <v>0</v>
      </c>
      <c r="WIQ54" s="115">
        <f t="shared" si="2823"/>
        <v>0</v>
      </c>
      <c r="WIR54" s="115">
        <f t="shared" si="2823"/>
        <v>0</v>
      </c>
      <c r="WIS54" s="115">
        <f t="shared" si="2823"/>
        <v>0</v>
      </c>
      <c r="WIT54" s="95">
        <f t="shared" ref="WIT54:WIT55" si="2824">SUM(WIH54:WIS54)</f>
        <v>0</v>
      </c>
      <c r="WIU54" s="106" t="s">
        <v>53</v>
      </c>
      <c r="WIV54" s="105">
        <v>9491.7000000000007</v>
      </c>
      <c r="WIW54" s="90">
        <f t="shared" ref="WIW54:WIW55" si="2825">SUM(WIV54/12)</f>
        <v>790.97500000000002</v>
      </c>
      <c r="WIX54" s="115">
        <v>0</v>
      </c>
      <c r="WIY54" s="115">
        <f t="shared" ref="WIY54:WJI55" si="2826">WIX54</f>
        <v>0</v>
      </c>
      <c r="WIZ54" s="115">
        <f t="shared" si="2826"/>
        <v>0</v>
      </c>
      <c r="WJA54" s="115">
        <f t="shared" si="2826"/>
        <v>0</v>
      </c>
      <c r="WJB54" s="115">
        <f t="shared" si="2826"/>
        <v>0</v>
      </c>
      <c r="WJC54" s="115">
        <f t="shared" si="2826"/>
        <v>0</v>
      </c>
      <c r="WJD54" s="115">
        <f t="shared" si="2826"/>
        <v>0</v>
      </c>
      <c r="WJE54" s="115">
        <f t="shared" si="2826"/>
        <v>0</v>
      </c>
      <c r="WJF54" s="115">
        <f t="shared" si="2826"/>
        <v>0</v>
      </c>
      <c r="WJG54" s="115">
        <f t="shared" si="2826"/>
        <v>0</v>
      </c>
      <c r="WJH54" s="115">
        <f t="shared" si="2826"/>
        <v>0</v>
      </c>
      <c r="WJI54" s="115">
        <f t="shared" si="2826"/>
        <v>0</v>
      </c>
      <c r="WJJ54" s="95">
        <f t="shared" ref="WJJ54:WJJ55" si="2827">SUM(WIX54:WJI54)</f>
        <v>0</v>
      </c>
      <c r="WJK54" s="106" t="s">
        <v>53</v>
      </c>
      <c r="WJL54" s="105">
        <v>9491.7000000000007</v>
      </c>
      <c r="WJM54" s="90">
        <f t="shared" ref="WJM54:WJM55" si="2828">SUM(WJL54/12)</f>
        <v>790.97500000000002</v>
      </c>
      <c r="WJN54" s="115">
        <v>0</v>
      </c>
      <c r="WJO54" s="115">
        <f t="shared" ref="WJO54:WJY55" si="2829">WJN54</f>
        <v>0</v>
      </c>
      <c r="WJP54" s="115">
        <f t="shared" si="2829"/>
        <v>0</v>
      </c>
      <c r="WJQ54" s="115">
        <f t="shared" si="2829"/>
        <v>0</v>
      </c>
      <c r="WJR54" s="115">
        <f t="shared" si="2829"/>
        <v>0</v>
      </c>
      <c r="WJS54" s="115">
        <f t="shared" si="2829"/>
        <v>0</v>
      </c>
      <c r="WJT54" s="115">
        <f t="shared" si="2829"/>
        <v>0</v>
      </c>
      <c r="WJU54" s="115">
        <f t="shared" si="2829"/>
        <v>0</v>
      </c>
      <c r="WJV54" s="115">
        <f t="shared" si="2829"/>
        <v>0</v>
      </c>
      <c r="WJW54" s="115">
        <f t="shared" si="2829"/>
        <v>0</v>
      </c>
      <c r="WJX54" s="115">
        <f t="shared" si="2829"/>
        <v>0</v>
      </c>
      <c r="WJY54" s="115">
        <f t="shared" si="2829"/>
        <v>0</v>
      </c>
      <c r="WJZ54" s="95">
        <f t="shared" ref="WJZ54:WJZ55" si="2830">SUM(WJN54:WJY54)</f>
        <v>0</v>
      </c>
      <c r="WKA54" s="106" t="s">
        <v>53</v>
      </c>
      <c r="WKB54" s="105">
        <v>9491.7000000000007</v>
      </c>
      <c r="WKC54" s="90">
        <f t="shared" ref="WKC54:WKC55" si="2831">SUM(WKB54/12)</f>
        <v>790.97500000000002</v>
      </c>
      <c r="WKD54" s="115">
        <v>0</v>
      </c>
      <c r="WKE54" s="115">
        <f t="shared" ref="WKE54:WKO55" si="2832">WKD54</f>
        <v>0</v>
      </c>
      <c r="WKF54" s="115">
        <f t="shared" si="2832"/>
        <v>0</v>
      </c>
      <c r="WKG54" s="115">
        <f t="shared" si="2832"/>
        <v>0</v>
      </c>
      <c r="WKH54" s="115">
        <f t="shared" si="2832"/>
        <v>0</v>
      </c>
      <c r="WKI54" s="115">
        <f t="shared" si="2832"/>
        <v>0</v>
      </c>
      <c r="WKJ54" s="115">
        <f t="shared" si="2832"/>
        <v>0</v>
      </c>
      <c r="WKK54" s="115">
        <f t="shared" si="2832"/>
        <v>0</v>
      </c>
      <c r="WKL54" s="115">
        <f t="shared" si="2832"/>
        <v>0</v>
      </c>
      <c r="WKM54" s="115">
        <f t="shared" si="2832"/>
        <v>0</v>
      </c>
      <c r="WKN54" s="115">
        <f t="shared" si="2832"/>
        <v>0</v>
      </c>
      <c r="WKO54" s="115">
        <f t="shared" si="2832"/>
        <v>0</v>
      </c>
      <c r="WKP54" s="95">
        <f t="shared" ref="WKP54:WKP55" si="2833">SUM(WKD54:WKO54)</f>
        <v>0</v>
      </c>
      <c r="WKQ54" s="106" t="s">
        <v>53</v>
      </c>
      <c r="WKR54" s="105">
        <v>9491.7000000000007</v>
      </c>
      <c r="WKS54" s="90">
        <f t="shared" ref="WKS54:WKS55" si="2834">SUM(WKR54/12)</f>
        <v>790.97500000000002</v>
      </c>
      <c r="WKT54" s="115">
        <v>0</v>
      </c>
      <c r="WKU54" s="115">
        <f t="shared" ref="WKU54:WLE55" si="2835">WKT54</f>
        <v>0</v>
      </c>
      <c r="WKV54" s="115">
        <f t="shared" si="2835"/>
        <v>0</v>
      </c>
      <c r="WKW54" s="115">
        <f t="shared" si="2835"/>
        <v>0</v>
      </c>
      <c r="WKX54" s="115">
        <f t="shared" si="2835"/>
        <v>0</v>
      </c>
      <c r="WKY54" s="115">
        <f t="shared" si="2835"/>
        <v>0</v>
      </c>
      <c r="WKZ54" s="115">
        <f t="shared" si="2835"/>
        <v>0</v>
      </c>
      <c r="WLA54" s="115">
        <f t="shared" si="2835"/>
        <v>0</v>
      </c>
      <c r="WLB54" s="115">
        <f t="shared" si="2835"/>
        <v>0</v>
      </c>
      <c r="WLC54" s="115">
        <f t="shared" si="2835"/>
        <v>0</v>
      </c>
      <c r="WLD54" s="115">
        <f t="shared" si="2835"/>
        <v>0</v>
      </c>
      <c r="WLE54" s="115">
        <f t="shared" si="2835"/>
        <v>0</v>
      </c>
      <c r="WLF54" s="95">
        <f t="shared" ref="WLF54:WLF55" si="2836">SUM(WKT54:WLE54)</f>
        <v>0</v>
      </c>
      <c r="WLG54" s="106" t="s">
        <v>53</v>
      </c>
      <c r="WLH54" s="105">
        <v>9491.7000000000007</v>
      </c>
      <c r="WLI54" s="90">
        <f t="shared" ref="WLI54:WLI55" si="2837">SUM(WLH54/12)</f>
        <v>790.97500000000002</v>
      </c>
      <c r="WLJ54" s="115">
        <v>0</v>
      </c>
      <c r="WLK54" s="115">
        <f t="shared" ref="WLK54:WLU55" si="2838">WLJ54</f>
        <v>0</v>
      </c>
      <c r="WLL54" s="115">
        <f t="shared" si="2838"/>
        <v>0</v>
      </c>
      <c r="WLM54" s="115">
        <f t="shared" si="2838"/>
        <v>0</v>
      </c>
      <c r="WLN54" s="115">
        <f t="shared" si="2838"/>
        <v>0</v>
      </c>
      <c r="WLO54" s="115">
        <f t="shared" si="2838"/>
        <v>0</v>
      </c>
      <c r="WLP54" s="115">
        <f t="shared" si="2838"/>
        <v>0</v>
      </c>
      <c r="WLQ54" s="115">
        <f t="shared" si="2838"/>
        <v>0</v>
      </c>
      <c r="WLR54" s="115">
        <f t="shared" si="2838"/>
        <v>0</v>
      </c>
      <c r="WLS54" s="115">
        <f t="shared" si="2838"/>
        <v>0</v>
      </c>
      <c r="WLT54" s="115">
        <f t="shared" si="2838"/>
        <v>0</v>
      </c>
      <c r="WLU54" s="115">
        <f t="shared" si="2838"/>
        <v>0</v>
      </c>
      <c r="WLV54" s="95">
        <f t="shared" ref="WLV54:WLV55" si="2839">SUM(WLJ54:WLU54)</f>
        <v>0</v>
      </c>
      <c r="WLW54" s="106" t="s">
        <v>53</v>
      </c>
      <c r="WLX54" s="105">
        <v>9491.7000000000007</v>
      </c>
      <c r="WLY54" s="90">
        <f t="shared" ref="WLY54:WLY55" si="2840">SUM(WLX54/12)</f>
        <v>790.97500000000002</v>
      </c>
      <c r="WLZ54" s="115">
        <v>0</v>
      </c>
      <c r="WMA54" s="115">
        <f t="shared" ref="WMA54:WMK55" si="2841">WLZ54</f>
        <v>0</v>
      </c>
      <c r="WMB54" s="115">
        <f t="shared" si="2841"/>
        <v>0</v>
      </c>
      <c r="WMC54" s="115">
        <f t="shared" si="2841"/>
        <v>0</v>
      </c>
      <c r="WMD54" s="115">
        <f t="shared" si="2841"/>
        <v>0</v>
      </c>
      <c r="WME54" s="115">
        <f t="shared" si="2841"/>
        <v>0</v>
      </c>
      <c r="WMF54" s="115">
        <f t="shared" si="2841"/>
        <v>0</v>
      </c>
      <c r="WMG54" s="115">
        <f t="shared" si="2841"/>
        <v>0</v>
      </c>
      <c r="WMH54" s="115">
        <f t="shared" si="2841"/>
        <v>0</v>
      </c>
      <c r="WMI54" s="115">
        <f t="shared" si="2841"/>
        <v>0</v>
      </c>
      <c r="WMJ54" s="115">
        <f t="shared" si="2841"/>
        <v>0</v>
      </c>
      <c r="WMK54" s="115">
        <f t="shared" si="2841"/>
        <v>0</v>
      </c>
      <c r="WML54" s="95">
        <f t="shared" ref="WML54:WML55" si="2842">SUM(WLZ54:WMK54)</f>
        <v>0</v>
      </c>
      <c r="WMM54" s="106" t="s">
        <v>53</v>
      </c>
      <c r="WMN54" s="105">
        <v>9491.7000000000007</v>
      </c>
      <c r="WMO54" s="90">
        <f t="shared" ref="WMO54:WMO55" si="2843">SUM(WMN54/12)</f>
        <v>790.97500000000002</v>
      </c>
      <c r="WMP54" s="115">
        <v>0</v>
      </c>
      <c r="WMQ54" s="115">
        <f t="shared" ref="WMQ54:WNA55" si="2844">WMP54</f>
        <v>0</v>
      </c>
      <c r="WMR54" s="115">
        <f t="shared" si="2844"/>
        <v>0</v>
      </c>
      <c r="WMS54" s="115">
        <f t="shared" si="2844"/>
        <v>0</v>
      </c>
      <c r="WMT54" s="115">
        <f t="shared" si="2844"/>
        <v>0</v>
      </c>
      <c r="WMU54" s="115">
        <f t="shared" si="2844"/>
        <v>0</v>
      </c>
      <c r="WMV54" s="115">
        <f t="shared" si="2844"/>
        <v>0</v>
      </c>
      <c r="WMW54" s="115">
        <f t="shared" si="2844"/>
        <v>0</v>
      </c>
      <c r="WMX54" s="115">
        <f t="shared" si="2844"/>
        <v>0</v>
      </c>
      <c r="WMY54" s="115">
        <f t="shared" si="2844"/>
        <v>0</v>
      </c>
      <c r="WMZ54" s="115">
        <f t="shared" si="2844"/>
        <v>0</v>
      </c>
      <c r="WNA54" s="115">
        <f t="shared" si="2844"/>
        <v>0</v>
      </c>
      <c r="WNB54" s="95">
        <f t="shared" ref="WNB54:WNB55" si="2845">SUM(WMP54:WNA54)</f>
        <v>0</v>
      </c>
      <c r="WNC54" s="106" t="s">
        <v>53</v>
      </c>
      <c r="WND54" s="105">
        <v>9491.7000000000007</v>
      </c>
      <c r="WNE54" s="90">
        <f t="shared" ref="WNE54:WNE55" si="2846">SUM(WND54/12)</f>
        <v>790.97500000000002</v>
      </c>
      <c r="WNF54" s="115">
        <v>0</v>
      </c>
      <c r="WNG54" s="115">
        <f t="shared" ref="WNG54:WNQ55" si="2847">WNF54</f>
        <v>0</v>
      </c>
      <c r="WNH54" s="115">
        <f t="shared" si="2847"/>
        <v>0</v>
      </c>
      <c r="WNI54" s="115">
        <f t="shared" si="2847"/>
        <v>0</v>
      </c>
      <c r="WNJ54" s="115">
        <f t="shared" si="2847"/>
        <v>0</v>
      </c>
      <c r="WNK54" s="115">
        <f t="shared" si="2847"/>
        <v>0</v>
      </c>
      <c r="WNL54" s="115">
        <f t="shared" si="2847"/>
        <v>0</v>
      </c>
      <c r="WNM54" s="115">
        <f t="shared" si="2847"/>
        <v>0</v>
      </c>
      <c r="WNN54" s="115">
        <f t="shared" si="2847"/>
        <v>0</v>
      </c>
      <c r="WNO54" s="115">
        <f t="shared" si="2847"/>
        <v>0</v>
      </c>
      <c r="WNP54" s="115">
        <f t="shared" si="2847"/>
        <v>0</v>
      </c>
      <c r="WNQ54" s="115">
        <f t="shared" si="2847"/>
        <v>0</v>
      </c>
      <c r="WNR54" s="95">
        <f t="shared" ref="WNR54:WNR55" si="2848">SUM(WNF54:WNQ54)</f>
        <v>0</v>
      </c>
      <c r="WNS54" s="106" t="s">
        <v>53</v>
      </c>
      <c r="WNT54" s="105">
        <v>9491.7000000000007</v>
      </c>
      <c r="WNU54" s="90">
        <f t="shared" ref="WNU54:WNU55" si="2849">SUM(WNT54/12)</f>
        <v>790.97500000000002</v>
      </c>
      <c r="WNV54" s="115">
        <v>0</v>
      </c>
      <c r="WNW54" s="115">
        <f t="shared" ref="WNW54:WOG55" si="2850">WNV54</f>
        <v>0</v>
      </c>
      <c r="WNX54" s="115">
        <f t="shared" si="2850"/>
        <v>0</v>
      </c>
      <c r="WNY54" s="115">
        <f t="shared" si="2850"/>
        <v>0</v>
      </c>
      <c r="WNZ54" s="115">
        <f t="shared" si="2850"/>
        <v>0</v>
      </c>
      <c r="WOA54" s="115">
        <f t="shared" si="2850"/>
        <v>0</v>
      </c>
      <c r="WOB54" s="115">
        <f t="shared" si="2850"/>
        <v>0</v>
      </c>
      <c r="WOC54" s="115">
        <f t="shared" si="2850"/>
        <v>0</v>
      </c>
      <c r="WOD54" s="115">
        <f t="shared" si="2850"/>
        <v>0</v>
      </c>
      <c r="WOE54" s="115">
        <f t="shared" si="2850"/>
        <v>0</v>
      </c>
      <c r="WOF54" s="115">
        <f t="shared" si="2850"/>
        <v>0</v>
      </c>
      <c r="WOG54" s="115">
        <f t="shared" si="2850"/>
        <v>0</v>
      </c>
      <c r="WOH54" s="95">
        <f t="shared" ref="WOH54:WOH55" si="2851">SUM(WNV54:WOG54)</f>
        <v>0</v>
      </c>
      <c r="WOI54" s="106" t="s">
        <v>53</v>
      </c>
      <c r="WOJ54" s="105">
        <v>9491.7000000000007</v>
      </c>
      <c r="WOK54" s="90">
        <f t="shared" ref="WOK54:WOK55" si="2852">SUM(WOJ54/12)</f>
        <v>790.97500000000002</v>
      </c>
      <c r="WOL54" s="115">
        <v>0</v>
      </c>
      <c r="WOM54" s="115">
        <f t="shared" ref="WOM54:WOW55" si="2853">WOL54</f>
        <v>0</v>
      </c>
      <c r="WON54" s="115">
        <f t="shared" si="2853"/>
        <v>0</v>
      </c>
      <c r="WOO54" s="115">
        <f t="shared" si="2853"/>
        <v>0</v>
      </c>
      <c r="WOP54" s="115">
        <f t="shared" si="2853"/>
        <v>0</v>
      </c>
      <c r="WOQ54" s="115">
        <f t="shared" si="2853"/>
        <v>0</v>
      </c>
      <c r="WOR54" s="115">
        <f t="shared" si="2853"/>
        <v>0</v>
      </c>
      <c r="WOS54" s="115">
        <f t="shared" si="2853"/>
        <v>0</v>
      </c>
      <c r="WOT54" s="115">
        <f t="shared" si="2853"/>
        <v>0</v>
      </c>
      <c r="WOU54" s="115">
        <f t="shared" si="2853"/>
        <v>0</v>
      </c>
      <c r="WOV54" s="115">
        <f t="shared" si="2853"/>
        <v>0</v>
      </c>
      <c r="WOW54" s="115">
        <f t="shared" si="2853"/>
        <v>0</v>
      </c>
      <c r="WOX54" s="95">
        <f t="shared" ref="WOX54:WOX55" si="2854">SUM(WOL54:WOW54)</f>
        <v>0</v>
      </c>
      <c r="WOY54" s="106" t="s">
        <v>53</v>
      </c>
      <c r="WOZ54" s="105">
        <v>9491.7000000000007</v>
      </c>
      <c r="WPA54" s="90">
        <f t="shared" ref="WPA54:WPA55" si="2855">SUM(WOZ54/12)</f>
        <v>790.97500000000002</v>
      </c>
      <c r="WPB54" s="115">
        <v>0</v>
      </c>
      <c r="WPC54" s="115">
        <f t="shared" ref="WPC54:WPM55" si="2856">WPB54</f>
        <v>0</v>
      </c>
      <c r="WPD54" s="115">
        <f t="shared" si="2856"/>
        <v>0</v>
      </c>
      <c r="WPE54" s="115">
        <f t="shared" si="2856"/>
        <v>0</v>
      </c>
      <c r="WPF54" s="115">
        <f t="shared" si="2856"/>
        <v>0</v>
      </c>
      <c r="WPG54" s="115">
        <f t="shared" si="2856"/>
        <v>0</v>
      </c>
      <c r="WPH54" s="115">
        <f t="shared" si="2856"/>
        <v>0</v>
      </c>
      <c r="WPI54" s="115">
        <f t="shared" si="2856"/>
        <v>0</v>
      </c>
      <c r="WPJ54" s="115">
        <f t="shared" si="2856"/>
        <v>0</v>
      </c>
      <c r="WPK54" s="115">
        <f t="shared" si="2856"/>
        <v>0</v>
      </c>
      <c r="WPL54" s="115">
        <f t="shared" si="2856"/>
        <v>0</v>
      </c>
      <c r="WPM54" s="115">
        <f t="shared" si="2856"/>
        <v>0</v>
      </c>
      <c r="WPN54" s="95">
        <f t="shared" ref="WPN54:WPN55" si="2857">SUM(WPB54:WPM54)</f>
        <v>0</v>
      </c>
      <c r="WPO54" s="106" t="s">
        <v>53</v>
      </c>
      <c r="WPP54" s="105">
        <v>9491.7000000000007</v>
      </c>
      <c r="WPQ54" s="90">
        <f t="shared" ref="WPQ54:WPQ55" si="2858">SUM(WPP54/12)</f>
        <v>790.97500000000002</v>
      </c>
      <c r="WPR54" s="115">
        <v>0</v>
      </c>
      <c r="WPS54" s="115">
        <f t="shared" ref="WPS54:WQC55" si="2859">WPR54</f>
        <v>0</v>
      </c>
      <c r="WPT54" s="115">
        <f t="shared" si="2859"/>
        <v>0</v>
      </c>
      <c r="WPU54" s="115">
        <f t="shared" si="2859"/>
        <v>0</v>
      </c>
      <c r="WPV54" s="115">
        <f t="shared" si="2859"/>
        <v>0</v>
      </c>
      <c r="WPW54" s="115">
        <f t="shared" si="2859"/>
        <v>0</v>
      </c>
      <c r="WPX54" s="115">
        <f t="shared" si="2859"/>
        <v>0</v>
      </c>
      <c r="WPY54" s="115">
        <f t="shared" si="2859"/>
        <v>0</v>
      </c>
      <c r="WPZ54" s="115">
        <f t="shared" si="2859"/>
        <v>0</v>
      </c>
      <c r="WQA54" s="115">
        <f t="shared" si="2859"/>
        <v>0</v>
      </c>
      <c r="WQB54" s="115">
        <f t="shared" si="2859"/>
        <v>0</v>
      </c>
      <c r="WQC54" s="115">
        <f t="shared" si="2859"/>
        <v>0</v>
      </c>
      <c r="WQD54" s="95">
        <f t="shared" ref="WQD54:WQD55" si="2860">SUM(WPR54:WQC54)</f>
        <v>0</v>
      </c>
      <c r="WQE54" s="106" t="s">
        <v>53</v>
      </c>
      <c r="WQF54" s="105">
        <v>9491.7000000000007</v>
      </c>
      <c r="WQG54" s="90">
        <f t="shared" ref="WQG54:WQG55" si="2861">SUM(WQF54/12)</f>
        <v>790.97500000000002</v>
      </c>
      <c r="WQH54" s="115">
        <v>0</v>
      </c>
      <c r="WQI54" s="115">
        <f t="shared" ref="WQI54:WQS55" si="2862">WQH54</f>
        <v>0</v>
      </c>
      <c r="WQJ54" s="115">
        <f t="shared" si="2862"/>
        <v>0</v>
      </c>
      <c r="WQK54" s="115">
        <f t="shared" si="2862"/>
        <v>0</v>
      </c>
      <c r="WQL54" s="115">
        <f t="shared" si="2862"/>
        <v>0</v>
      </c>
      <c r="WQM54" s="115">
        <f t="shared" si="2862"/>
        <v>0</v>
      </c>
      <c r="WQN54" s="115">
        <f t="shared" si="2862"/>
        <v>0</v>
      </c>
      <c r="WQO54" s="115">
        <f t="shared" si="2862"/>
        <v>0</v>
      </c>
      <c r="WQP54" s="115">
        <f t="shared" si="2862"/>
        <v>0</v>
      </c>
      <c r="WQQ54" s="115">
        <f t="shared" si="2862"/>
        <v>0</v>
      </c>
      <c r="WQR54" s="115">
        <f t="shared" si="2862"/>
        <v>0</v>
      </c>
      <c r="WQS54" s="115">
        <f t="shared" si="2862"/>
        <v>0</v>
      </c>
      <c r="WQT54" s="95">
        <f t="shared" ref="WQT54:WQT55" si="2863">SUM(WQH54:WQS54)</f>
        <v>0</v>
      </c>
      <c r="WQU54" s="106" t="s">
        <v>53</v>
      </c>
      <c r="WQV54" s="105">
        <v>9491.7000000000007</v>
      </c>
      <c r="WQW54" s="90">
        <f t="shared" ref="WQW54:WQW55" si="2864">SUM(WQV54/12)</f>
        <v>790.97500000000002</v>
      </c>
      <c r="WQX54" s="115">
        <v>0</v>
      </c>
      <c r="WQY54" s="115">
        <f t="shared" ref="WQY54:WRI55" si="2865">WQX54</f>
        <v>0</v>
      </c>
      <c r="WQZ54" s="115">
        <f t="shared" si="2865"/>
        <v>0</v>
      </c>
      <c r="WRA54" s="115">
        <f t="shared" si="2865"/>
        <v>0</v>
      </c>
      <c r="WRB54" s="115">
        <f t="shared" si="2865"/>
        <v>0</v>
      </c>
      <c r="WRC54" s="115">
        <f t="shared" si="2865"/>
        <v>0</v>
      </c>
      <c r="WRD54" s="115">
        <f t="shared" si="2865"/>
        <v>0</v>
      </c>
      <c r="WRE54" s="115">
        <f t="shared" si="2865"/>
        <v>0</v>
      </c>
      <c r="WRF54" s="115">
        <f t="shared" si="2865"/>
        <v>0</v>
      </c>
      <c r="WRG54" s="115">
        <f t="shared" si="2865"/>
        <v>0</v>
      </c>
      <c r="WRH54" s="115">
        <f t="shared" si="2865"/>
        <v>0</v>
      </c>
      <c r="WRI54" s="115">
        <f t="shared" si="2865"/>
        <v>0</v>
      </c>
      <c r="WRJ54" s="95">
        <f t="shared" ref="WRJ54:WRJ55" si="2866">SUM(WQX54:WRI54)</f>
        <v>0</v>
      </c>
      <c r="WRK54" s="106" t="s">
        <v>53</v>
      </c>
      <c r="WRL54" s="105">
        <v>9491.7000000000007</v>
      </c>
      <c r="WRM54" s="90">
        <f t="shared" ref="WRM54:WRM55" si="2867">SUM(WRL54/12)</f>
        <v>790.97500000000002</v>
      </c>
      <c r="WRN54" s="115">
        <v>0</v>
      </c>
      <c r="WRO54" s="115">
        <f t="shared" ref="WRO54:WRY55" si="2868">WRN54</f>
        <v>0</v>
      </c>
      <c r="WRP54" s="115">
        <f t="shared" si="2868"/>
        <v>0</v>
      </c>
      <c r="WRQ54" s="115">
        <f t="shared" si="2868"/>
        <v>0</v>
      </c>
      <c r="WRR54" s="115">
        <f t="shared" si="2868"/>
        <v>0</v>
      </c>
      <c r="WRS54" s="115">
        <f t="shared" si="2868"/>
        <v>0</v>
      </c>
      <c r="WRT54" s="115">
        <f t="shared" si="2868"/>
        <v>0</v>
      </c>
      <c r="WRU54" s="115">
        <f t="shared" si="2868"/>
        <v>0</v>
      </c>
      <c r="WRV54" s="115">
        <f t="shared" si="2868"/>
        <v>0</v>
      </c>
      <c r="WRW54" s="115">
        <f t="shared" si="2868"/>
        <v>0</v>
      </c>
      <c r="WRX54" s="115">
        <f t="shared" si="2868"/>
        <v>0</v>
      </c>
      <c r="WRY54" s="115">
        <f t="shared" si="2868"/>
        <v>0</v>
      </c>
      <c r="WRZ54" s="95">
        <f t="shared" ref="WRZ54:WRZ55" si="2869">SUM(WRN54:WRY54)</f>
        <v>0</v>
      </c>
      <c r="WSA54" s="106" t="s">
        <v>53</v>
      </c>
      <c r="WSB54" s="105">
        <v>9491.7000000000007</v>
      </c>
      <c r="WSC54" s="90">
        <f t="shared" ref="WSC54:WSC55" si="2870">SUM(WSB54/12)</f>
        <v>790.97500000000002</v>
      </c>
      <c r="WSD54" s="115">
        <v>0</v>
      </c>
      <c r="WSE54" s="115">
        <f t="shared" ref="WSE54:WSO55" si="2871">WSD54</f>
        <v>0</v>
      </c>
      <c r="WSF54" s="115">
        <f t="shared" si="2871"/>
        <v>0</v>
      </c>
      <c r="WSG54" s="115">
        <f t="shared" si="2871"/>
        <v>0</v>
      </c>
      <c r="WSH54" s="115">
        <f t="shared" si="2871"/>
        <v>0</v>
      </c>
      <c r="WSI54" s="115">
        <f t="shared" si="2871"/>
        <v>0</v>
      </c>
      <c r="WSJ54" s="115">
        <f t="shared" si="2871"/>
        <v>0</v>
      </c>
      <c r="WSK54" s="115">
        <f t="shared" si="2871"/>
        <v>0</v>
      </c>
      <c r="WSL54" s="115">
        <f t="shared" si="2871"/>
        <v>0</v>
      </c>
      <c r="WSM54" s="115">
        <f t="shared" si="2871"/>
        <v>0</v>
      </c>
      <c r="WSN54" s="115">
        <f t="shared" si="2871"/>
        <v>0</v>
      </c>
      <c r="WSO54" s="115">
        <f t="shared" si="2871"/>
        <v>0</v>
      </c>
      <c r="WSP54" s="95">
        <f t="shared" ref="WSP54:WSP55" si="2872">SUM(WSD54:WSO54)</f>
        <v>0</v>
      </c>
      <c r="WSQ54" s="106" t="s">
        <v>53</v>
      </c>
      <c r="WSR54" s="105">
        <v>9491.7000000000007</v>
      </c>
      <c r="WSS54" s="90">
        <f t="shared" ref="WSS54:WSS55" si="2873">SUM(WSR54/12)</f>
        <v>790.97500000000002</v>
      </c>
      <c r="WST54" s="115">
        <v>0</v>
      </c>
      <c r="WSU54" s="115">
        <f t="shared" ref="WSU54:WTE55" si="2874">WST54</f>
        <v>0</v>
      </c>
      <c r="WSV54" s="115">
        <f t="shared" si="2874"/>
        <v>0</v>
      </c>
      <c r="WSW54" s="115">
        <f t="shared" si="2874"/>
        <v>0</v>
      </c>
      <c r="WSX54" s="115">
        <f t="shared" si="2874"/>
        <v>0</v>
      </c>
      <c r="WSY54" s="115">
        <f t="shared" si="2874"/>
        <v>0</v>
      </c>
      <c r="WSZ54" s="115">
        <f t="shared" si="2874"/>
        <v>0</v>
      </c>
      <c r="WTA54" s="115">
        <f t="shared" si="2874"/>
        <v>0</v>
      </c>
      <c r="WTB54" s="115">
        <f t="shared" si="2874"/>
        <v>0</v>
      </c>
      <c r="WTC54" s="115">
        <f t="shared" si="2874"/>
        <v>0</v>
      </c>
      <c r="WTD54" s="115">
        <f t="shared" si="2874"/>
        <v>0</v>
      </c>
      <c r="WTE54" s="115">
        <f t="shared" si="2874"/>
        <v>0</v>
      </c>
      <c r="WTF54" s="95">
        <f t="shared" ref="WTF54:WTF55" si="2875">SUM(WST54:WTE54)</f>
        <v>0</v>
      </c>
      <c r="WTG54" s="106" t="s">
        <v>53</v>
      </c>
      <c r="WTH54" s="105">
        <v>9491.7000000000007</v>
      </c>
      <c r="WTI54" s="90">
        <f t="shared" ref="WTI54:WTI55" si="2876">SUM(WTH54/12)</f>
        <v>790.97500000000002</v>
      </c>
      <c r="WTJ54" s="115">
        <v>0</v>
      </c>
      <c r="WTK54" s="115">
        <f t="shared" ref="WTK54:WTU55" si="2877">WTJ54</f>
        <v>0</v>
      </c>
      <c r="WTL54" s="115">
        <f t="shared" si="2877"/>
        <v>0</v>
      </c>
      <c r="WTM54" s="115">
        <f t="shared" si="2877"/>
        <v>0</v>
      </c>
      <c r="WTN54" s="115">
        <f t="shared" si="2877"/>
        <v>0</v>
      </c>
      <c r="WTO54" s="115">
        <f t="shared" si="2877"/>
        <v>0</v>
      </c>
      <c r="WTP54" s="115">
        <f t="shared" si="2877"/>
        <v>0</v>
      </c>
      <c r="WTQ54" s="115">
        <f t="shared" si="2877"/>
        <v>0</v>
      </c>
      <c r="WTR54" s="115">
        <f t="shared" si="2877"/>
        <v>0</v>
      </c>
      <c r="WTS54" s="115">
        <f t="shared" si="2877"/>
        <v>0</v>
      </c>
      <c r="WTT54" s="115">
        <f t="shared" si="2877"/>
        <v>0</v>
      </c>
      <c r="WTU54" s="115">
        <f t="shared" si="2877"/>
        <v>0</v>
      </c>
      <c r="WTV54" s="95">
        <f t="shared" ref="WTV54:WTV55" si="2878">SUM(WTJ54:WTU54)</f>
        <v>0</v>
      </c>
      <c r="WTW54" s="106" t="s">
        <v>53</v>
      </c>
      <c r="WTX54" s="105">
        <v>9491.7000000000007</v>
      </c>
      <c r="WTY54" s="90">
        <f t="shared" ref="WTY54:WTY55" si="2879">SUM(WTX54/12)</f>
        <v>790.97500000000002</v>
      </c>
      <c r="WTZ54" s="115">
        <v>0</v>
      </c>
      <c r="WUA54" s="115">
        <f t="shared" ref="WUA54:WUK55" si="2880">WTZ54</f>
        <v>0</v>
      </c>
      <c r="WUB54" s="115">
        <f t="shared" si="2880"/>
        <v>0</v>
      </c>
      <c r="WUC54" s="115">
        <f t="shared" si="2880"/>
        <v>0</v>
      </c>
      <c r="WUD54" s="115">
        <f t="shared" si="2880"/>
        <v>0</v>
      </c>
      <c r="WUE54" s="115">
        <f t="shared" si="2880"/>
        <v>0</v>
      </c>
      <c r="WUF54" s="115">
        <f t="shared" si="2880"/>
        <v>0</v>
      </c>
      <c r="WUG54" s="115">
        <f t="shared" si="2880"/>
        <v>0</v>
      </c>
      <c r="WUH54" s="115">
        <f t="shared" si="2880"/>
        <v>0</v>
      </c>
      <c r="WUI54" s="115">
        <f t="shared" si="2880"/>
        <v>0</v>
      </c>
      <c r="WUJ54" s="115">
        <f t="shared" si="2880"/>
        <v>0</v>
      </c>
      <c r="WUK54" s="115">
        <f t="shared" si="2880"/>
        <v>0</v>
      </c>
      <c r="WUL54" s="95">
        <f t="shared" ref="WUL54:WUL55" si="2881">SUM(WTZ54:WUK54)</f>
        <v>0</v>
      </c>
      <c r="WUM54" s="106" t="s">
        <v>53</v>
      </c>
      <c r="WUN54" s="105">
        <v>9491.7000000000007</v>
      </c>
      <c r="WUO54" s="90">
        <f t="shared" ref="WUO54:WUO55" si="2882">SUM(WUN54/12)</f>
        <v>790.97500000000002</v>
      </c>
      <c r="WUP54" s="115">
        <v>0</v>
      </c>
      <c r="WUQ54" s="115">
        <f t="shared" ref="WUQ54:WVA55" si="2883">WUP54</f>
        <v>0</v>
      </c>
      <c r="WUR54" s="115">
        <f t="shared" si="2883"/>
        <v>0</v>
      </c>
      <c r="WUS54" s="115">
        <f t="shared" si="2883"/>
        <v>0</v>
      </c>
      <c r="WUT54" s="115">
        <f t="shared" si="2883"/>
        <v>0</v>
      </c>
      <c r="WUU54" s="115">
        <f t="shared" si="2883"/>
        <v>0</v>
      </c>
      <c r="WUV54" s="115">
        <f t="shared" si="2883"/>
        <v>0</v>
      </c>
      <c r="WUW54" s="115">
        <f t="shared" si="2883"/>
        <v>0</v>
      </c>
      <c r="WUX54" s="115">
        <f t="shared" si="2883"/>
        <v>0</v>
      </c>
      <c r="WUY54" s="115">
        <f t="shared" si="2883"/>
        <v>0</v>
      </c>
      <c r="WUZ54" s="115">
        <f t="shared" si="2883"/>
        <v>0</v>
      </c>
      <c r="WVA54" s="115">
        <f t="shared" si="2883"/>
        <v>0</v>
      </c>
      <c r="WVB54" s="95">
        <f t="shared" ref="WVB54:WVB55" si="2884">SUM(WUP54:WVA54)</f>
        <v>0</v>
      </c>
      <c r="WVC54" s="106" t="s">
        <v>53</v>
      </c>
      <c r="WVD54" s="105">
        <v>9491.7000000000007</v>
      </c>
      <c r="WVE54" s="90">
        <f t="shared" ref="WVE54:WVE55" si="2885">SUM(WVD54/12)</f>
        <v>790.97500000000002</v>
      </c>
      <c r="WVF54" s="115">
        <v>0</v>
      </c>
      <c r="WVG54" s="115">
        <f t="shared" ref="WVG54:WVQ55" si="2886">WVF54</f>
        <v>0</v>
      </c>
      <c r="WVH54" s="115">
        <f t="shared" si="2886"/>
        <v>0</v>
      </c>
      <c r="WVI54" s="115">
        <f t="shared" si="2886"/>
        <v>0</v>
      </c>
      <c r="WVJ54" s="115">
        <f t="shared" si="2886"/>
        <v>0</v>
      </c>
      <c r="WVK54" s="115">
        <f t="shared" si="2886"/>
        <v>0</v>
      </c>
      <c r="WVL54" s="115">
        <f t="shared" si="2886"/>
        <v>0</v>
      </c>
      <c r="WVM54" s="115">
        <f t="shared" si="2886"/>
        <v>0</v>
      </c>
      <c r="WVN54" s="115">
        <f t="shared" si="2886"/>
        <v>0</v>
      </c>
      <c r="WVO54" s="115">
        <f t="shared" si="2886"/>
        <v>0</v>
      </c>
      <c r="WVP54" s="115">
        <f t="shared" si="2886"/>
        <v>0</v>
      </c>
      <c r="WVQ54" s="115">
        <f t="shared" si="2886"/>
        <v>0</v>
      </c>
      <c r="WVR54" s="95">
        <f t="shared" ref="WVR54:WVR55" si="2887">SUM(WVF54:WVQ54)</f>
        <v>0</v>
      </c>
      <c r="WVS54" s="106" t="s">
        <v>53</v>
      </c>
      <c r="WVT54" s="105">
        <v>9491.7000000000007</v>
      </c>
      <c r="WVU54" s="90">
        <f t="shared" ref="WVU54:WVU55" si="2888">SUM(WVT54/12)</f>
        <v>790.97500000000002</v>
      </c>
      <c r="WVV54" s="115">
        <v>0</v>
      </c>
      <c r="WVW54" s="115">
        <f t="shared" ref="WVW54:WWG55" si="2889">WVV54</f>
        <v>0</v>
      </c>
      <c r="WVX54" s="115">
        <f t="shared" si="2889"/>
        <v>0</v>
      </c>
      <c r="WVY54" s="115">
        <f t="shared" si="2889"/>
        <v>0</v>
      </c>
      <c r="WVZ54" s="115">
        <f t="shared" si="2889"/>
        <v>0</v>
      </c>
      <c r="WWA54" s="115">
        <f t="shared" si="2889"/>
        <v>0</v>
      </c>
      <c r="WWB54" s="115">
        <f t="shared" si="2889"/>
        <v>0</v>
      </c>
      <c r="WWC54" s="115">
        <f t="shared" si="2889"/>
        <v>0</v>
      </c>
      <c r="WWD54" s="115">
        <f t="shared" si="2889"/>
        <v>0</v>
      </c>
      <c r="WWE54" s="115">
        <f t="shared" si="2889"/>
        <v>0</v>
      </c>
      <c r="WWF54" s="115">
        <f t="shared" si="2889"/>
        <v>0</v>
      </c>
      <c r="WWG54" s="115">
        <f t="shared" si="2889"/>
        <v>0</v>
      </c>
      <c r="WWH54" s="95">
        <f t="shared" ref="WWH54:WWH55" si="2890">SUM(WVV54:WWG54)</f>
        <v>0</v>
      </c>
      <c r="WWI54" s="106" t="s">
        <v>53</v>
      </c>
      <c r="WWJ54" s="105">
        <v>9491.7000000000007</v>
      </c>
      <c r="WWK54" s="90">
        <f t="shared" ref="WWK54:WWK55" si="2891">SUM(WWJ54/12)</f>
        <v>790.97500000000002</v>
      </c>
      <c r="WWL54" s="115">
        <v>0</v>
      </c>
      <c r="WWM54" s="115">
        <f t="shared" ref="WWM54:WWW55" si="2892">WWL54</f>
        <v>0</v>
      </c>
      <c r="WWN54" s="115">
        <f t="shared" si="2892"/>
        <v>0</v>
      </c>
      <c r="WWO54" s="115">
        <f t="shared" si="2892"/>
        <v>0</v>
      </c>
      <c r="WWP54" s="115">
        <f t="shared" si="2892"/>
        <v>0</v>
      </c>
      <c r="WWQ54" s="115">
        <f t="shared" si="2892"/>
        <v>0</v>
      </c>
      <c r="WWR54" s="115">
        <f t="shared" si="2892"/>
        <v>0</v>
      </c>
      <c r="WWS54" s="115">
        <f t="shared" si="2892"/>
        <v>0</v>
      </c>
      <c r="WWT54" s="115">
        <f t="shared" si="2892"/>
        <v>0</v>
      </c>
      <c r="WWU54" s="115">
        <f t="shared" si="2892"/>
        <v>0</v>
      </c>
      <c r="WWV54" s="115">
        <f t="shared" si="2892"/>
        <v>0</v>
      </c>
      <c r="WWW54" s="115">
        <f t="shared" si="2892"/>
        <v>0</v>
      </c>
      <c r="WWX54" s="95">
        <f t="shared" ref="WWX54:WWX55" si="2893">SUM(WWL54:WWW54)</f>
        <v>0</v>
      </c>
      <c r="WWY54" s="106" t="s">
        <v>53</v>
      </c>
      <c r="WWZ54" s="105">
        <v>9491.7000000000007</v>
      </c>
      <c r="WXA54" s="90">
        <f t="shared" ref="WXA54:WXA55" si="2894">SUM(WWZ54/12)</f>
        <v>790.97500000000002</v>
      </c>
      <c r="WXB54" s="115">
        <v>0</v>
      </c>
      <c r="WXC54" s="115">
        <f t="shared" ref="WXC54:WXM55" si="2895">WXB54</f>
        <v>0</v>
      </c>
      <c r="WXD54" s="115">
        <f t="shared" si="2895"/>
        <v>0</v>
      </c>
      <c r="WXE54" s="115">
        <f t="shared" si="2895"/>
        <v>0</v>
      </c>
      <c r="WXF54" s="115">
        <f t="shared" si="2895"/>
        <v>0</v>
      </c>
      <c r="WXG54" s="115">
        <f t="shared" si="2895"/>
        <v>0</v>
      </c>
      <c r="WXH54" s="115">
        <f t="shared" si="2895"/>
        <v>0</v>
      </c>
      <c r="WXI54" s="115">
        <f t="shared" si="2895"/>
        <v>0</v>
      </c>
      <c r="WXJ54" s="115">
        <f t="shared" si="2895"/>
        <v>0</v>
      </c>
      <c r="WXK54" s="115">
        <f t="shared" si="2895"/>
        <v>0</v>
      </c>
      <c r="WXL54" s="115">
        <f t="shared" si="2895"/>
        <v>0</v>
      </c>
      <c r="WXM54" s="115">
        <f t="shared" si="2895"/>
        <v>0</v>
      </c>
      <c r="WXN54" s="95">
        <f t="shared" ref="WXN54:WXN55" si="2896">SUM(WXB54:WXM54)</f>
        <v>0</v>
      </c>
      <c r="WXO54" s="106" t="s">
        <v>53</v>
      </c>
      <c r="WXP54" s="105">
        <v>9491.7000000000007</v>
      </c>
      <c r="WXQ54" s="90">
        <f t="shared" ref="WXQ54:WXQ55" si="2897">SUM(WXP54/12)</f>
        <v>790.97500000000002</v>
      </c>
      <c r="WXR54" s="115">
        <v>0</v>
      </c>
      <c r="WXS54" s="115">
        <f t="shared" ref="WXS54:WYC55" si="2898">WXR54</f>
        <v>0</v>
      </c>
      <c r="WXT54" s="115">
        <f t="shared" si="2898"/>
        <v>0</v>
      </c>
      <c r="WXU54" s="115">
        <f t="shared" si="2898"/>
        <v>0</v>
      </c>
      <c r="WXV54" s="115">
        <f t="shared" si="2898"/>
        <v>0</v>
      </c>
      <c r="WXW54" s="115">
        <f t="shared" si="2898"/>
        <v>0</v>
      </c>
      <c r="WXX54" s="115">
        <f t="shared" si="2898"/>
        <v>0</v>
      </c>
      <c r="WXY54" s="115">
        <f t="shared" si="2898"/>
        <v>0</v>
      </c>
      <c r="WXZ54" s="115">
        <f t="shared" si="2898"/>
        <v>0</v>
      </c>
      <c r="WYA54" s="115">
        <f t="shared" si="2898"/>
        <v>0</v>
      </c>
      <c r="WYB54" s="115">
        <f t="shared" si="2898"/>
        <v>0</v>
      </c>
      <c r="WYC54" s="115">
        <f t="shared" si="2898"/>
        <v>0</v>
      </c>
      <c r="WYD54" s="95">
        <f t="shared" ref="WYD54:WYD55" si="2899">SUM(WXR54:WYC54)</f>
        <v>0</v>
      </c>
      <c r="WYE54" s="106" t="s">
        <v>53</v>
      </c>
      <c r="WYF54" s="105">
        <v>9491.7000000000007</v>
      </c>
      <c r="WYG54" s="90">
        <f t="shared" ref="WYG54:WYG55" si="2900">SUM(WYF54/12)</f>
        <v>790.97500000000002</v>
      </c>
      <c r="WYH54" s="115">
        <v>0</v>
      </c>
      <c r="WYI54" s="115">
        <f t="shared" ref="WYI54:WYS55" si="2901">WYH54</f>
        <v>0</v>
      </c>
      <c r="WYJ54" s="115">
        <f t="shared" si="2901"/>
        <v>0</v>
      </c>
      <c r="WYK54" s="115">
        <f t="shared" si="2901"/>
        <v>0</v>
      </c>
      <c r="WYL54" s="115">
        <f t="shared" si="2901"/>
        <v>0</v>
      </c>
      <c r="WYM54" s="115">
        <f t="shared" si="2901"/>
        <v>0</v>
      </c>
      <c r="WYN54" s="115">
        <f t="shared" si="2901"/>
        <v>0</v>
      </c>
      <c r="WYO54" s="115">
        <f t="shared" si="2901"/>
        <v>0</v>
      </c>
      <c r="WYP54" s="115">
        <f t="shared" si="2901"/>
        <v>0</v>
      </c>
      <c r="WYQ54" s="115">
        <f t="shared" si="2901"/>
        <v>0</v>
      </c>
      <c r="WYR54" s="115">
        <f t="shared" si="2901"/>
        <v>0</v>
      </c>
      <c r="WYS54" s="115">
        <f t="shared" si="2901"/>
        <v>0</v>
      </c>
      <c r="WYT54" s="95">
        <f t="shared" ref="WYT54:WYT55" si="2902">SUM(WYH54:WYS54)</f>
        <v>0</v>
      </c>
      <c r="WYU54" s="106" t="s">
        <v>53</v>
      </c>
      <c r="WYV54" s="105">
        <v>9491.7000000000007</v>
      </c>
      <c r="WYW54" s="90">
        <f t="shared" ref="WYW54:WYW55" si="2903">SUM(WYV54/12)</f>
        <v>790.97500000000002</v>
      </c>
      <c r="WYX54" s="115">
        <v>0</v>
      </c>
      <c r="WYY54" s="115">
        <f t="shared" ref="WYY54:WZI55" si="2904">WYX54</f>
        <v>0</v>
      </c>
      <c r="WYZ54" s="115">
        <f t="shared" si="2904"/>
        <v>0</v>
      </c>
      <c r="WZA54" s="115">
        <f t="shared" si="2904"/>
        <v>0</v>
      </c>
      <c r="WZB54" s="115">
        <f t="shared" si="2904"/>
        <v>0</v>
      </c>
      <c r="WZC54" s="115">
        <f t="shared" si="2904"/>
        <v>0</v>
      </c>
      <c r="WZD54" s="115">
        <f t="shared" si="2904"/>
        <v>0</v>
      </c>
      <c r="WZE54" s="115">
        <f t="shared" si="2904"/>
        <v>0</v>
      </c>
      <c r="WZF54" s="115">
        <f t="shared" si="2904"/>
        <v>0</v>
      </c>
      <c r="WZG54" s="115">
        <f t="shared" si="2904"/>
        <v>0</v>
      </c>
      <c r="WZH54" s="115">
        <f t="shared" si="2904"/>
        <v>0</v>
      </c>
      <c r="WZI54" s="115">
        <f t="shared" si="2904"/>
        <v>0</v>
      </c>
      <c r="WZJ54" s="95">
        <f t="shared" ref="WZJ54:WZJ55" si="2905">SUM(WYX54:WZI54)</f>
        <v>0</v>
      </c>
      <c r="WZK54" s="106" t="s">
        <v>53</v>
      </c>
      <c r="WZL54" s="105">
        <v>9491.7000000000007</v>
      </c>
      <c r="WZM54" s="90">
        <f t="shared" ref="WZM54:WZM55" si="2906">SUM(WZL54/12)</f>
        <v>790.97500000000002</v>
      </c>
      <c r="WZN54" s="115">
        <v>0</v>
      </c>
      <c r="WZO54" s="115">
        <f t="shared" ref="WZO54:WZY55" si="2907">WZN54</f>
        <v>0</v>
      </c>
      <c r="WZP54" s="115">
        <f t="shared" si="2907"/>
        <v>0</v>
      </c>
      <c r="WZQ54" s="115">
        <f t="shared" si="2907"/>
        <v>0</v>
      </c>
      <c r="WZR54" s="115">
        <f t="shared" si="2907"/>
        <v>0</v>
      </c>
      <c r="WZS54" s="115">
        <f t="shared" si="2907"/>
        <v>0</v>
      </c>
      <c r="WZT54" s="115">
        <f t="shared" si="2907"/>
        <v>0</v>
      </c>
      <c r="WZU54" s="115">
        <f t="shared" si="2907"/>
        <v>0</v>
      </c>
      <c r="WZV54" s="115">
        <f t="shared" si="2907"/>
        <v>0</v>
      </c>
      <c r="WZW54" s="115">
        <f t="shared" si="2907"/>
        <v>0</v>
      </c>
      <c r="WZX54" s="115">
        <f t="shared" si="2907"/>
        <v>0</v>
      </c>
      <c r="WZY54" s="115">
        <f t="shared" si="2907"/>
        <v>0</v>
      </c>
      <c r="WZZ54" s="95">
        <f t="shared" ref="WZZ54:WZZ55" si="2908">SUM(WZN54:WZY54)</f>
        <v>0</v>
      </c>
      <c r="XAA54" s="106" t="s">
        <v>53</v>
      </c>
      <c r="XAB54" s="105">
        <v>9491.7000000000007</v>
      </c>
      <c r="XAC54" s="90">
        <f t="shared" ref="XAC54:XAC55" si="2909">SUM(XAB54/12)</f>
        <v>790.97500000000002</v>
      </c>
      <c r="XAD54" s="115">
        <v>0</v>
      </c>
      <c r="XAE54" s="115">
        <f t="shared" ref="XAE54:XAO55" si="2910">XAD54</f>
        <v>0</v>
      </c>
      <c r="XAF54" s="115">
        <f t="shared" si="2910"/>
        <v>0</v>
      </c>
      <c r="XAG54" s="115">
        <f t="shared" si="2910"/>
        <v>0</v>
      </c>
      <c r="XAH54" s="115">
        <f t="shared" si="2910"/>
        <v>0</v>
      </c>
      <c r="XAI54" s="115">
        <f t="shared" si="2910"/>
        <v>0</v>
      </c>
      <c r="XAJ54" s="115">
        <f t="shared" si="2910"/>
        <v>0</v>
      </c>
      <c r="XAK54" s="115">
        <f t="shared" si="2910"/>
        <v>0</v>
      </c>
      <c r="XAL54" s="115">
        <f t="shared" si="2910"/>
        <v>0</v>
      </c>
      <c r="XAM54" s="115">
        <f t="shared" si="2910"/>
        <v>0</v>
      </c>
      <c r="XAN54" s="115">
        <f t="shared" si="2910"/>
        <v>0</v>
      </c>
      <c r="XAO54" s="115">
        <f t="shared" si="2910"/>
        <v>0</v>
      </c>
      <c r="XAP54" s="95">
        <f t="shared" ref="XAP54:XAP55" si="2911">SUM(XAD54:XAO54)</f>
        <v>0</v>
      </c>
      <c r="XAQ54" s="106" t="s">
        <v>53</v>
      </c>
      <c r="XAR54" s="105">
        <v>9491.7000000000007</v>
      </c>
      <c r="XAS54" s="90">
        <f t="shared" ref="XAS54:XAS55" si="2912">SUM(XAR54/12)</f>
        <v>790.97500000000002</v>
      </c>
      <c r="XAT54" s="115">
        <v>0</v>
      </c>
      <c r="XAU54" s="115">
        <f t="shared" ref="XAU54:XBE55" si="2913">XAT54</f>
        <v>0</v>
      </c>
      <c r="XAV54" s="115">
        <f t="shared" si="2913"/>
        <v>0</v>
      </c>
      <c r="XAW54" s="115">
        <f t="shared" si="2913"/>
        <v>0</v>
      </c>
      <c r="XAX54" s="115">
        <f t="shared" si="2913"/>
        <v>0</v>
      </c>
      <c r="XAY54" s="115">
        <f t="shared" si="2913"/>
        <v>0</v>
      </c>
      <c r="XAZ54" s="115">
        <f t="shared" si="2913"/>
        <v>0</v>
      </c>
      <c r="XBA54" s="115">
        <f t="shared" si="2913"/>
        <v>0</v>
      </c>
      <c r="XBB54" s="115">
        <f t="shared" si="2913"/>
        <v>0</v>
      </c>
      <c r="XBC54" s="115">
        <f t="shared" si="2913"/>
        <v>0</v>
      </c>
      <c r="XBD54" s="115">
        <f t="shared" si="2913"/>
        <v>0</v>
      </c>
      <c r="XBE54" s="115">
        <f t="shared" si="2913"/>
        <v>0</v>
      </c>
      <c r="XBF54" s="95">
        <f t="shared" ref="XBF54:XBF55" si="2914">SUM(XAT54:XBE54)</f>
        <v>0</v>
      </c>
      <c r="XBG54" s="106" t="s">
        <v>53</v>
      </c>
      <c r="XBH54" s="105">
        <v>9491.7000000000007</v>
      </c>
      <c r="XBI54" s="90">
        <f t="shared" ref="XBI54:XBI55" si="2915">SUM(XBH54/12)</f>
        <v>790.97500000000002</v>
      </c>
      <c r="XBJ54" s="115">
        <v>0</v>
      </c>
      <c r="XBK54" s="115">
        <f t="shared" ref="XBK54:XBU55" si="2916">XBJ54</f>
        <v>0</v>
      </c>
      <c r="XBL54" s="115">
        <f t="shared" si="2916"/>
        <v>0</v>
      </c>
      <c r="XBM54" s="115">
        <f t="shared" si="2916"/>
        <v>0</v>
      </c>
      <c r="XBN54" s="115">
        <f t="shared" si="2916"/>
        <v>0</v>
      </c>
      <c r="XBO54" s="115">
        <f t="shared" si="2916"/>
        <v>0</v>
      </c>
      <c r="XBP54" s="115">
        <f t="shared" si="2916"/>
        <v>0</v>
      </c>
      <c r="XBQ54" s="115">
        <f t="shared" si="2916"/>
        <v>0</v>
      </c>
      <c r="XBR54" s="115">
        <f t="shared" si="2916"/>
        <v>0</v>
      </c>
      <c r="XBS54" s="115">
        <f t="shared" si="2916"/>
        <v>0</v>
      </c>
      <c r="XBT54" s="115">
        <f t="shared" si="2916"/>
        <v>0</v>
      </c>
      <c r="XBU54" s="115">
        <f t="shared" si="2916"/>
        <v>0</v>
      </c>
      <c r="XBV54" s="95">
        <f t="shared" ref="XBV54:XBV55" si="2917">SUM(XBJ54:XBU54)</f>
        <v>0</v>
      </c>
    </row>
    <row r="55" spans="1:16298" x14ac:dyDescent="0.25">
      <c r="A55" s="9" t="s">
        <v>872</v>
      </c>
      <c r="B55" s="10">
        <v>393000</v>
      </c>
      <c r="C55" s="90">
        <f t="shared" si="21"/>
        <v>32750</v>
      </c>
      <c r="D55" s="115">
        <f t="shared" ref="D55" si="2918">C55</f>
        <v>32750</v>
      </c>
      <c r="E55" s="115">
        <f t="shared" si="22"/>
        <v>32750</v>
      </c>
      <c r="F55" s="115">
        <f t="shared" si="22"/>
        <v>32750</v>
      </c>
      <c r="G55" s="115">
        <f t="shared" si="22"/>
        <v>32750</v>
      </c>
      <c r="H55" s="115">
        <f t="shared" si="22"/>
        <v>32750</v>
      </c>
      <c r="I55" s="115">
        <f t="shared" si="22"/>
        <v>32750</v>
      </c>
      <c r="J55" s="115">
        <f t="shared" si="22"/>
        <v>32750</v>
      </c>
      <c r="K55" s="115">
        <f t="shared" si="22"/>
        <v>32750</v>
      </c>
      <c r="L55" s="115">
        <f t="shared" si="22"/>
        <v>32750</v>
      </c>
      <c r="M55" s="115">
        <f t="shared" si="22"/>
        <v>32750</v>
      </c>
      <c r="N55" s="115">
        <f t="shared" si="22"/>
        <v>32750</v>
      </c>
      <c r="O55" s="115">
        <f t="shared" si="22"/>
        <v>32750</v>
      </c>
      <c r="P55" s="95">
        <f t="shared" si="23"/>
        <v>393000</v>
      </c>
      <c r="Q55" s="106"/>
      <c r="R55" s="105"/>
      <c r="S55" s="90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95"/>
      <c r="AG55" s="106"/>
      <c r="AH55" s="105"/>
      <c r="AI55" s="90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95"/>
      <c r="AW55" s="106"/>
      <c r="AX55" s="105"/>
      <c r="AY55" s="90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95"/>
      <c r="BM55" s="106"/>
      <c r="BN55" s="105"/>
      <c r="BO55" s="90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95"/>
      <c r="CC55" s="106"/>
      <c r="CD55" s="105"/>
      <c r="CE55" s="90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95"/>
      <c r="CS55" s="106"/>
      <c r="CT55" s="105"/>
      <c r="CU55" s="90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95"/>
      <c r="DI55" s="106"/>
      <c r="DJ55" s="105"/>
      <c r="DK55" s="90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95"/>
      <c r="DY55" s="106"/>
      <c r="DZ55" s="105"/>
      <c r="EA55" s="90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95"/>
      <c r="EO55" s="106"/>
      <c r="EP55" s="105"/>
      <c r="EQ55" s="90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95"/>
      <c r="FE55" s="106"/>
      <c r="FF55" s="105"/>
      <c r="FG55" s="90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95"/>
      <c r="FU55" s="106"/>
      <c r="FV55" s="105"/>
      <c r="FW55" s="90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95"/>
      <c r="GK55" s="106"/>
      <c r="GL55" s="105"/>
      <c r="GM55" s="90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95"/>
      <c r="HA55" s="106"/>
      <c r="HB55" s="105"/>
      <c r="HC55" s="90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95"/>
      <c r="HQ55" s="106"/>
      <c r="HR55" s="105"/>
      <c r="HS55" s="90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95"/>
      <c r="IG55" s="106"/>
      <c r="IH55" s="105"/>
      <c r="II55" s="90"/>
      <c r="IJ55" s="115"/>
      <c r="IK55" s="115"/>
      <c r="IL55" s="115"/>
      <c r="IM55" s="115"/>
      <c r="IN55" s="115"/>
      <c r="IO55" s="115"/>
      <c r="IP55" s="115"/>
      <c r="IQ55" s="115"/>
      <c r="IR55" s="115"/>
      <c r="IS55" s="115"/>
      <c r="IT55" s="115"/>
      <c r="IU55" s="115"/>
      <c r="IV55" s="95"/>
      <c r="IW55" s="106"/>
      <c r="IX55" s="105"/>
      <c r="IY55" s="90"/>
      <c r="IZ55" s="115"/>
      <c r="JA55" s="115"/>
      <c r="JB55" s="115"/>
      <c r="JC55" s="115"/>
      <c r="JD55" s="115"/>
      <c r="JE55" s="115"/>
      <c r="JF55" s="115"/>
      <c r="JG55" s="115"/>
      <c r="JH55" s="115"/>
      <c r="JI55" s="115"/>
      <c r="JJ55" s="115"/>
      <c r="JK55" s="115"/>
      <c r="JL55" s="95"/>
      <c r="JM55" s="106"/>
      <c r="JN55" s="105"/>
      <c r="JO55" s="90"/>
      <c r="JP55" s="115"/>
      <c r="JQ55" s="115"/>
      <c r="JR55" s="115"/>
      <c r="JS55" s="115"/>
      <c r="JT55" s="115"/>
      <c r="JU55" s="115"/>
      <c r="JV55" s="115"/>
      <c r="JW55" s="115"/>
      <c r="JX55" s="115"/>
      <c r="JY55" s="115"/>
      <c r="JZ55" s="115"/>
      <c r="KA55" s="115"/>
      <c r="KB55" s="95"/>
      <c r="KC55" s="106"/>
      <c r="KD55" s="105"/>
      <c r="KE55" s="90"/>
      <c r="KF55" s="115"/>
      <c r="KG55" s="115"/>
      <c r="KH55" s="115"/>
      <c r="KI55" s="115"/>
      <c r="KJ55" s="115"/>
      <c r="KK55" s="115"/>
      <c r="KL55" s="115"/>
      <c r="KM55" s="115"/>
      <c r="KN55" s="115"/>
      <c r="KO55" s="115"/>
      <c r="KP55" s="115"/>
      <c r="KQ55" s="115"/>
      <c r="KR55" s="95"/>
      <c r="KS55" s="106"/>
      <c r="KT55" s="105"/>
      <c r="KU55" s="90"/>
      <c r="KV55" s="115"/>
      <c r="KW55" s="115"/>
      <c r="KX55" s="115"/>
      <c r="KY55" s="115"/>
      <c r="KZ55" s="115"/>
      <c r="LA55" s="115"/>
      <c r="LB55" s="115"/>
      <c r="LC55" s="115"/>
      <c r="LD55" s="115"/>
      <c r="LE55" s="115"/>
      <c r="LF55" s="115"/>
      <c r="LG55" s="115"/>
      <c r="LH55" s="95"/>
      <c r="LI55" s="106"/>
      <c r="LJ55" s="105"/>
      <c r="LK55" s="90"/>
      <c r="LL55" s="115"/>
      <c r="LM55" s="115"/>
      <c r="LN55" s="115"/>
      <c r="LO55" s="115"/>
      <c r="LP55" s="115"/>
      <c r="LQ55" s="115"/>
      <c r="LR55" s="115"/>
      <c r="LS55" s="115"/>
      <c r="LT55" s="115"/>
      <c r="LU55" s="115"/>
      <c r="LV55" s="115"/>
      <c r="LW55" s="115"/>
      <c r="LX55" s="95"/>
      <c r="LY55" s="106"/>
      <c r="LZ55" s="105"/>
      <c r="MA55" s="90"/>
      <c r="MB55" s="115"/>
      <c r="MC55" s="115"/>
      <c r="MD55" s="115"/>
      <c r="ME55" s="115"/>
      <c r="MF55" s="115"/>
      <c r="MG55" s="115"/>
      <c r="MH55" s="115"/>
      <c r="MI55" s="115"/>
      <c r="MJ55" s="115"/>
      <c r="MK55" s="115"/>
      <c r="ML55" s="115"/>
      <c r="MM55" s="115"/>
      <c r="MN55" s="95"/>
      <c r="MO55" s="106"/>
      <c r="MP55" s="105"/>
      <c r="MQ55" s="90"/>
      <c r="MR55" s="115"/>
      <c r="MS55" s="115"/>
      <c r="MT55" s="115"/>
      <c r="MU55" s="115"/>
      <c r="MV55" s="115"/>
      <c r="MW55" s="115"/>
      <c r="MX55" s="115"/>
      <c r="MY55" s="115"/>
      <c r="MZ55" s="115"/>
      <c r="NA55" s="115"/>
      <c r="NB55" s="115"/>
      <c r="NC55" s="115"/>
      <c r="ND55" s="95"/>
      <c r="NE55" s="106"/>
      <c r="NF55" s="105"/>
      <c r="NG55" s="90"/>
      <c r="NH55" s="115"/>
      <c r="NI55" s="115"/>
      <c r="NJ55" s="115"/>
      <c r="NK55" s="115"/>
      <c r="NL55" s="115"/>
      <c r="NM55" s="115"/>
      <c r="NN55" s="115"/>
      <c r="NO55" s="115"/>
      <c r="NP55" s="115"/>
      <c r="NQ55" s="115"/>
      <c r="NR55" s="115"/>
      <c r="NS55" s="115"/>
      <c r="NT55" s="95"/>
      <c r="NU55" s="106"/>
      <c r="NV55" s="105"/>
      <c r="NW55" s="90"/>
      <c r="NX55" s="115"/>
      <c r="NY55" s="115"/>
      <c r="NZ55" s="115"/>
      <c r="OA55" s="115"/>
      <c r="OB55" s="115"/>
      <c r="OC55" s="115"/>
      <c r="OD55" s="115"/>
      <c r="OE55" s="115"/>
      <c r="OF55" s="115"/>
      <c r="OG55" s="115"/>
      <c r="OH55" s="115"/>
      <c r="OI55" s="115"/>
      <c r="OJ55" s="95"/>
      <c r="OK55" s="106"/>
      <c r="OL55" s="105"/>
      <c r="OM55" s="90"/>
      <c r="ON55" s="115"/>
      <c r="OO55" s="115"/>
      <c r="OP55" s="115"/>
      <c r="OQ55" s="115"/>
      <c r="OR55" s="115"/>
      <c r="OS55" s="115"/>
      <c r="OT55" s="115"/>
      <c r="OU55" s="115"/>
      <c r="OV55" s="115"/>
      <c r="OW55" s="115"/>
      <c r="OX55" s="115"/>
      <c r="OY55" s="115"/>
      <c r="OZ55" s="95"/>
      <c r="PA55" s="106"/>
      <c r="PB55" s="105"/>
      <c r="PC55" s="90"/>
      <c r="PD55" s="115"/>
      <c r="PE55" s="115"/>
      <c r="PF55" s="115"/>
      <c r="PG55" s="115"/>
      <c r="PH55" s="115"/>
      <c r="PI55" s="115"/>
      <c r="PJ55" s="115"/>
      <c r="PK55" s="115"/>
      <c r="PL55" s="115"/>
      <c r="PM55" s="115"/>
      <c r="PN55" s="115"/>
      <c r="PO55" s="115"/>
      <c r="PP55" s="95"/>
      <c r="PQ55" s="106"/>
      <c r="PR55" s="105"/>
      <c r="PS55" s="90"/>
      <c r="PT55" s="115"/>
      <c r="PU55" s="115"/>
      <c r="PV55" s="115"/>
      <c r="PW55" s="115"/>
      <c r="PX55" s="115"/>
      <c r="PY55" s="115"/>
      <c r="PZ55" s="115"/>
      <c r="QA55" s="115"/>
      <c r="QB55" s="115"/>
      <c r="QC55" s="115"/>
      <c r="QD55" s="115"/>
      <c r="QE55" s="115"/>
      <c r="QF55" s="95"/>
      <c r="QG55" s="106"/>
      <c r="QH55" s="105"/>
      <c r="QI55" s="90"/>
      <c r="QJ55" s="115"/>
      <c r="QK55" s="115"/>
      <c r="QL55" s="115"/>
      <c r="QM55" s="115"/>
      <c r="QN55" s="115"/>
      <c r="QO55" s="115"/>
      <c r="QP55" s="115"/>
      <c r="QQ55" s="115"/>
      <c r="QR55" s="115"/>
      <c r="QS55" s="115"/>
      <c r="QT55" s="115"/>
      <c r="QU55" s="115"/>
      <c r="QV55" s="95"/>
      <c r="QW55" s="106"/>
      <c r="QX55" s="105"/>
      <c r="QY55" s="90"/>
      <c r="QZ55" s="115"/>
      <c r="RA55" s="115"/>
      <c r="RB55" s="115"/>
      <c r="RC55" s="115"/>
      <c r="RD55" s="115"/>
      <c r="RE55" s="115"/>
      <c r="RF55" s="115"/>
      <c r="RG55" s="115"/>
      <c r="RH55" s="115"/>
      <c r="RI55" s="115"/>
      <c r="RJ55" s="115"/>
      <c r="RK55" s="115"/>
      <c r="RL55" s="95"/>
      <c r="RM55" s="106"/>
      <c r="RN55" s="105"/>
      <c r="RO55" s="90"/>
      <c r="RP55" s="115"/>
      <c r="RQ55" s="115"/>
      <c r="RR55" s="115"/>
      <c r="RS55" s="115"/>
      <c r="RT55" s="115"/>
      <c r="RU55" s="115"/>
      <c r="RV55" s="115"/>
      <c r="RW55" s="115"/>
      <c r="RX55" s="115"/>
      <c r="RY55" s="115"/>
      <c r="RZ55" s="115"/>
      <c r="SA55" s="115"/>
      <c r="SB55" s="95"/>
      <c r="SC55" s="106"/>
      <c r="SD55" s="105"/>
      <c r="SE55" s="90"/>
      <c r="SF55" s="115"/>
      <c r="SG55" s="115"/>
      <c r="SH55" s="115"/>
      <c r="SI55" s="115"/>
      <c r="SJ55" s="115"/>
      <c r="SK55" s="115"/>
      <c r="SL55" s="115"/>
      <c r="SM55" s="115"/>
      <c r="SN55" s="115"/>
      <c r="SO55" s="115"/>
      <c r="SP55" s="115"/>
      <c r="SQ55" s="115"/>
      <c r="SR55" s="95"/>
      <c r="SS55" s="106"/>
      <c r="ST55" s="105"/>
      <c r="SU55" s="90"/>
      <c r="SV55" s="115"/>
      <c r="SW55" s="115"/>
      <c r="SX55" s="115"/>
      <c r="SY55" s="115"/>
      <c r="SZ55" s="115"/>
      <c r="TA55" s="115"/>
      <c r="TB55" s="115"/>
      <c r="TC55" s="115"/>
      <c r="TD55" s="115"/>
      <c r="TE55" s="115"/>
      <c r="TF55" s="115"/>
      <c r="TG55" s="115"/>
      <c r="TH55" s="95"/>
      <c r="TI55" s="106"/>
      <c r="TJ55" s="105"/>
      <c r="TK55" s="90"/>
      <c r="TL55" s="115"/>
      <c r="TM55" s="115"/>
      <c r="TN55" s="115"/>
      <c r="TO55" s="115"/>
      <c r="TP55" s="115"/>
      <c r="TQ55" s="115"/>
      <c r="TR55" s="115"/>
      <c r="TS55" s="115"/>
      <c r="TT55" s="115"/>
      <c r="TU55" s="115"/>
      <c r="TV55" s="115"/>
      <c r="TW55" s="115"/>
      <c r="TX55" s="95"/>
      <c r="TY55" s="106"/>
      <c r="TZ55" s="105"/>
      <c r="UA55" s="90"/>
      <c r="UB55" s="115"/>
      <c r="UC55" s="115"/>
      <c r="UD55" s="115"/>
      <c r="UE55" s="115"/>
      <c r="UF55" s="115"/>
      <c r="UG55" s="115"/>
      <c r="UH55" s="115"/>
      <c r="UI55" s="115"/>
      <c r="UJ55" s="115"/>
      <c r="UK55" s="115"/>
      <c r="UL55" s="115"/>
      <c r="UM55" s="115"/>
      <c r="UN55" s="95"/>
      <c r="UO55" s="106"/>
      <c r="UP55" s="105"/>
      <c r="UQ55" s="90"/>
      <c r="UR55" s="115"/>
      <c r="US55" s="115"/>
      <c r="UT55" s="115"/>
      <c r="UU55" s="115"/>
      <c r="UV55" s="115"/>
      <c r="UW55" s="115"/>
      <c r="UX55" s="115"/>
      <c r="UY55" s="115"/>
      <c r="UZ55" s="115"/>
      <c r="VA55" s="115"/>
      <c r="VB55" s="115"/>
      <c r="VC55" s="115"/>
      <c r="VD55" s="95"/>
      <c r="VE55" s="106"/>
      <c r="VF55" s="105"/>
      <c r="VG55" s="90"/>
      <c r="VH55" s="115"/>
      <c r="VI55" s="115"/>
      <c r="VJ55" s="115"/>
      <c r="VK55" s="115"/>
      <c r="VL55" s="115"/>
      <c r="VM55" s="115"/>
      <c r="VN55" s="115"/>
      <c r="VO55" s="115"/>
      <c r="VP55" s="115"/>
      <c r="VQ55" s="115"/>
      <c r="VR55" s="115"/>
      <c r="VS55" s="115"/>
      <c r="VT55" s="95"/>
      <c r="VU55" s="106"/>
      <c r="VV55" s="105"/>
      <c r="VW55" s="90"/>
      <c r="VX55" s="115"/>
      <c r="VY55" s="115"/>
      <c r="VZ55" s="115"/>
      <c r="WA55" s="115"/>
      <c r="WB55" s="115"/>
      <c r="WC55" s="115"/>
      <c r="WD55" s="115"/>
      <c r="WE55" s="115"/>
      <c r="WF55" s="115"/>
      <c r="WG55" s="115"/>
      <c r="WH55" s="115"/>
      <c r="WI55" s="115"/>
      <c r="WJ55" s="95"/>
      <c r="WK55" s="106"/>
      <c r="WL55" s="105"/>
      <c r="WM55" s="90"/>
      <c r="WN55" s="115"/>
      <c r="WO55" s="115"/>
      <c r="WP55" s="115"/>
      <c r="WQ55" s="115"/>
      <c r="WR55" s="115"/>
      <c r="WS55" s="115"/>
      <c r="WT55" s="115"/>
      <c r="WU55" s="115"/>
      <c r="WV55" s="115"/>
      <c r="WW55" s="115"/>
      <c r="WX55" s="115"/>
      <c r="WY55" s="115"/>
      <c r="WZ55" s="95"/>
      <c r="XA55" s="106"/>
      <c r="XB55" s="105"/>
      <c r="XC55" s="90"/>
      <c r="XD55" s="115"/>
      <c r="XE55" s="115"/>
      <c r="XF55" s="115"/>
      <c r="XG55" s="115"/>
      <c r="XH55" s="115"/>
      <c r="XI55" s="115"/>
      <c r="XJ55" s="115"/>
      <c r="XK55" s="115"/>
      <c r="XL55" s="115"/>
      <c r="XM55" s="115"/>
      <c r="XN55" s="115"/>
      <c r="XO55" s="115"/>
      <c r="XP55" s="95"/>
      <c r="XQ55" s="106"/>
      <c r="XR55" s="105"/>
      <c r="XS55" s="90"/>
      <c r="XT55" s="115"/>
      <c r="XU55" s="115"/>
      <c r="XV55" s="115"/>
      <c r="XW55" s="115"/>
      <c r="XX55" s="115"/>
      <c r="XY55" s="115"/>
      <c r="XZ55" s="115"/>
      <c r="YA55" s="115"/>
      <c r="YB55" s="115"/>
      <c r="YC55" s="115"/>
      <c r="YD55" s="115"/>
      <c r="YE55" s="115"/>
      <c r="YF55" s="95"/>
      <c r="YG55" s="106"/>
      <c r="YH55" s="105"/>
      <c r="YI55" s="90"/>
      <c r="YJ55" s="115"/>
      <c r="YK55" s="115"/>
      <c r="YL55" s="115"/>
      <c r="YM55" s="115"/>
      <c r="YN55" s="115"/>
      <c r="YO55" s="115"/>
      <c r="YP55" s="115"/>
      <c r="YQ55" s="115"/>
      <c r="YR55" s="115"/>
      <c r="YS55" s="115"/>
      <c r="YT55" s="115"/>
      <c r="YU55" s="115"/>
      <c r="YV55" s="95"/>
      <c r="YW55" s="106"/>
      <c r="YX55" s="105"/>
      <c r="YY55" s="90"/>
      <c r="YZ55" s="115"/>
      <c r="ZA55" s="115"/>
      <c r="ZB55" s="115"/>
      <c r="ZC55" s="115"/>
      <c r="ZD55" s="115"/>
      <c r="ZE55" s="115"/>
      <c r="ZF55" s="115"/>
      <c r="ZG55" s="115"/>
      <c r="ZH55" s="115"/>
      <c r="ZI55" s="115"/>
      <c r="ZJ55" s="115"/>
      <c r="ZK55" s="115"/>
      <c r="ZL55" s="95"/>
      <c r="ZM55" s="106"/>
      <c r="ZN55" s="105"/>
      <c r="ZO55" s="90"/>
      <c r="ZP55" s="115"/>
      <c r="ZQ55" s="115"/>
      <c r="ZR55" s="115"/>
      <c r="ZS55" s="115"/>
      <c r="ZT55" s="115"/>
      <c r="ZU55" s="115"/>
      <c r="ZV55" s="115"/>
      <c r="ZW55" s="115"/>
      <c r="ZX55" s="115"/>
      <c r="ZY55" s="115"/>
      <c r="ZZ55" s="115"/>
      <c r="AAA55" s="115"/>
      <c r="AAB55" s="95"/>
      <c r="AAC55" s="106"/>
      <c r="AAD55" s="105"/>
      <c r="AAE55" s="90"/>
      <c r="AAF55" s="115"/>
      <c r="AAG55" s="115"/>
      <c r="AAH55" s="115"/>
      <c r="AAI55" s="115"/>
      <c r="AAJ55" s="115"/>
      <c r="AAK55" s="115"/>
      <c r="AAL55" s="115"/>
      <c r="AAM55" s="115"/>
      <c r="AAN55" s="115"/>
      <c r="AAO55" s="115"/>
      <c r="AAP55" s="115"/>
      <c r="AAQ55" s="115"/>
      <c r="AAR55" s="95"/>
      <c r="AAS55" s="106"/>
      <c r="AAT55" s="105"/>
      <c r="AAU55" s="90"/>
      <c r="AAV55" s="115"/>
      <c r="AAW55" s="115"/>
      <c r="AAX55" s="115"/>
      <c r="AAY55" s="115"/>
      <c r="AAZ55" s="115"/>
      <c r="ABA55" s="115"/>
      <c r="ABB55" s="115"/>
      <c r="ABC55" s="115"/>
      <c r="ABD55" s="115"/>
      <c r="ABE55" s="115"/>
      <c r="ABF55" s="115"/>
      <c r="ABG55" s="115"/>
      <c r="ABH55" s="95"/>
      <c r="ABI55" s="106"/>
      <c r="ABJ55" s="105"/>
      <c r="ABK55" s="90"/>
      <c r="ABL55" s="115"/>
      <c r="ABM55" s="115"/>
      <c r="ABN55" s="115"/>
      <c r="ABO55" s="115"/>
      <c r="ABP55" s="115"/>
      <c r="ABQ55" s="115"/>
      <c r="ABR55" s="115"/>
      <c r="ABS55" s="115"/>
      <c r="ABT55" s="115"/>
      <c r="ABU55" s="115"/>
      <c r="ABV55" s="115"/>
      <c r="ABW55" s="115"/>
      <c r="ABX55" s="95"/>
      <c r="ABY55" s="106"/>
      <c r="ABZ55" s="105"/>
      <c r="ACA55" s="90"/>
      <c r="ACB55" s="115"/>
      <c r="ACC55" s="115"/>
      <c r="ACD55" s="115"/>
      <c r="ACE55" s="115"/>
      <c r="ACF55" s="115"/>
      <c r="ACG55" s="115"/>
      <c r="ACH55" s="115"/>
      <c r="ACI55" s="115"/>
      <c r="ACJ55" s="115"/>
      <c r="ACK55" s="115"/>
      <c r="ACL55" s="115"/>
      <c r="ACM55" s="115"/>
      <c r="ACN55" s="95"/>
      <c r="ACO55" s="106"/>
      <c r="ACP55" s="105"/>
      <c r="ACQ55" s="90"/>
      <c r="ACR55" s="115"/>
      <c r="ACS55" s="115"/>
      <c r="ACT55" s="115"/>
      <c r="ACU55" s="115"/>
      <c r="ACV55" s="115"/>
      <c r="ACW55" s="115"/>
      <c r="ACX55" s="115"/>
      <c r="ACY55" s="115"/>
      <c r="ACZ55" s="115"/>
      <c r="ADA55" s="115"/>
      <c r="ADB55" s="115"/>
      <c r="ADC55" s="115"/>
      <c r="ADD55" s="95"/>
      <c r="ADE55" s="106"/>
      <c r="ADF55" s="105"/>
      <c r="ADG55" s="90"/>
      <c r="ADH55" s="115"/>
      <c r="ADI55" s="115"/>
      <c r="ADJ55" s="115"/>
      <c r="ADK55" s="115"/>
      <c r="ADL55" s="115"/>
      <c r="ADM55" s="115"/>
      <c r="ADN55" s="115"/>
      <c r="ADO55" s="115"/>
      <c r="ADP55" s="115"/>
      <c r="ADQ55" s="115"/>
      <c r="ADR55" s="115"/>
      <c r="ADS55" s="115"/>
      <c r="ADT55" s="95"/>
      <c r="ADU55" s="106"/>
      <c r="ADV55" s="105"/>
      <c r="ADW55" s="90"/>
      <c r="ADX55" s="115"/>
      <c r="ADY55" s="115"/>
      <c r="ADZ55" s="115"/>
      <c r="AEA55" s="115"/>
      <c r="AEB55" s="115"/>
      <c r="AEC55" s="115"/>
      <c r="AED55" s="115"/>
      <c r="AEE55" s="115"/>
      <c r="AEF55" s="115"/>
      <c r="AEG55" s="115"/>
      <c r="AEH55" s="115"/>
      <c r="AEI55" s="115"/>
      <c r="AEJ55" s="95"/>
      <c r="AEK55" s="106"/>
      <c r="AEL55" s="105"/>
      <c r="AEM55" s="90"/>
      <c r="AEN55" s="115"/>
      <c r="AEO55" s="115"/>
      <c r="AEP55" s="115"/>
      <c r="AEQ55" s="115"/>
      <c r="AER55" s="115"/>
      <c r="AES55" s="115"/>
      <c r="AET55" s="115"/>
      <c r="AEU55" s="115"/>
      <c r="AEV55" s="115"/>
      <c r="AEW55" s="115"/>
      <c r="AEX55" s="115"/>
      <c r="AEY55" s="115"/>
      <c r="AEZ55" s="95"/>
      <c r="AFA55" s="106"/>
      <c r="AFB55" s="105"/>
      <c r="AFC55" s="90"/>
      <c r="AFD55" s="115"/>
      <c r="AFE55" s="115"/>
      <c r="AFF55" s="115"/>
      <c r="AFG55" s="115"/>
      <c r="AFH55" s="115"/>
      <c r="AFI55" s="115"/>
      <c r="AFJ55" s="115"/>
      <c r="AFK55" s="115"/>
      <c r="AFL55" s="115"/>
      <c r="AFM55" s="115"/>
      <c r="AFN55" s="115"/>
      <c r="AFO55" s="115"/>
      <c r="AFP55" s="95"/>
      <c r="AFQ55" s="106"/>
      <c r="AFR55" s="105"/>
      <c r="AFS55" s="90"/>
      <c r="AFT55" s="115"/>
      <c r="AFU55" s="115"/>
      <c r="AFV55" s="115"/>
      <c r="AFW55" s="115"/>
      <c r="AFX55" s="115"/>
      <c r="AFY55" s="115"/>
      <c r="AFZ55" s="115"/>
      <c r="AGA55" s="115"/>
      <c r="AGB55" s="115"/>
      <c r="AGC55" s="115"/>
      <c r="AGD55" s="115" t="e">
        <f>#REF!</f>
        <v>#REF!</v>
      </c>
      <c r="AGE55" s="115" t="e">
        <f t="shared" si="24"/>
        <v>#REF!</v>
      </c>
      <c r="AGF55" s="115" t="e">
        <f t="shared" si="24"/>
        <v>#REF!</v>
      </c>
      <c r="AGG55" s="115" t="e">
        <f t="shared" si="24"/>
        <v>#REF!</v>
      </c>
      <c r="AGH55" s="115" t="e">
        <f t="shared" si="24"/>
        <v>#REF!</v>
      </c>
      <c r="AGI55" s="115" t="e">
        <f t="shared" si="24"/>
        <v>#REF!</v>
      </c>
      <c r="AGJ55" s="115" t="e">
        <f t="shared" si="24"/>
        <v>#REF!</v>
      </c>
      <c r="AGK55" s="115" t="e">
        <f t="shared" si="24"/>
        <v>#REF!</v>
      </c>
      <c r="AGL55" s="115" t="e">
        <f t="shared" si="24"/>
        <v>#REF!</v>
      </c>
      <c r="AGM55" s="115" t="e">
        <f t="shared" si="24"/>
        <v>#REF!</v>
      </c>
      <c r="AGN55" s="115" t="e">
        <f t="shared" si="24"/>
        <v>#REF!</v>
      </c>
      <c r="AGO55" s="115" t="e">
        <f t="shared" si="24"/>
        <v>#REF!</v>
      </c>
      <c r="AGP55" s="95" t="e">
        <f t="shared" si="25"/>
        <v>#REF!</v>
      </c>
      <c r="AGQ55" s="106" t="s">
        <v>862</v>
      </c>
      <c r="AGR55" s="105">
        <v>51970.319999999992</v>
      </c>
      <c r="AGS55" s="90">
        <f t="shared" si="26"/>
        <v>4330.8599999999997</v>
      </c>
      <c r="AGT55" s="115">
        <f t="shared" ref="AGT55" si="2919">AGS55</f>
        <v>4330.8599999999997</v>
      </c>
      <c r="AGU55" s="115">
        <f t="shared" si="27"/>
        <v>4330.8599999999997</v>
      </c>
      <c r="AGV55" s="115">
        <f t="shared" si="27"/>
        <v>4330.8599999999997</v>
      </c>
      <c r="AGW55" s="115">
        <f t="shared" si="27"/>
        <v>4330.8599999999997</v>
      </c>
      <c r="AGX55" s="115">
        <f t="shared" si="27"/>
        <v>4330.8599999999997</v>
      </c>
      <c r="AGY55" s="115">
        <f t="shared" si="27"/>
        <v>4330.8599999999997</v>
      </c>
      <c r="AGZ55" s="115">
        <f t="shared" si="27"/>
        <v>4330.8599999999997</v>
      </c>
      <c r="AHA55" s="115">
        <f t="shared" si="27"/>
        <v>4330.8599999999997</v>
      </c>
      <c r="AHB55" s="115">
        <f t="shared" si="27"/>
        <v>4330.8599999999997</v>
      </c>
      <c r="AHC55" s="115">
        <f t="shared" si="27"/>
        <v>4330.8599999999997</v>
      </c>
      <c r="AHD55" s="115">
        <f t="shared" si="27"/>
        <v>4330.8599999999997</v>
      </c>
      <c r="AHE55" s="115">
        <f t="shared" si="27"/>
        <v>4330.8599999999997</v>
      </c>
      <c r="AHF55" s="95">
        <f t="shared" si="28"/>
        <v>51970.32</v>
      </c>
      <c r="AHG55" s="106" t="s">
        <v>862</v>
      </c>
      <c r="AHH55" s="105">
        <v>51970.319999999992</v>
      </c>
      <c r="AHI55" s="90">
        <f t="shared" si="29"/>
        <v>4330.8599999999997</v>
      </c>
      <c r="AHJ55" s="115">
        <f t="shared" ref="AHJ55" si="2920">AHI55</f>
        <v>4330.8599999999997</v>
      </c>
      <c r="AHK55" s="115">
        <f t="shared" si="30"/>
        <v>4330.8599999999997</v>
      </c>
      <c r="AHL55" s="115">
        <f t="shared" si="30"/>
        <v>4330.8599999999997</v>
      </c>
      <c r="AHM55" s="115">
        <f t="shared" si="30"/>
        <v>4330.8599999999997</v>
      </c>
      <c r="AHN55" s="115">
        <f t="shared" si="30"/>
        <v>4330.8599999999997</v>
      </c>
      <c r="AHO55" s="115">
        <f t="shared" si="30"/>
        <v>4330.8599999999997</v>
      </c>
      <c r="AHP55" s="115">
        <f t="shared" si="30"/>
        <v>4330.8599999999997</v>
      </c>
      <c r="AHQ55" s="115">
        <f t="shared" si="30"/>
        <v>4330.8599999999997</v>
      </c>
      <c r="AHR55" s="115">
        <f t="shared" si="30"/>
        <v>4330.8599999999997</v>
      </c>
      <c r="AHS55" s="115">
        <f t="shared" si="30"/>
        <v>4330.8599999999997</v>
      </c>
      <c r="AHT55" s="115">
        <f t="shared" si="30"/>
        <v>4330.8599999999997</v>
      </c>
      <c r="AHU55" s="115">
        <f t="shared" si="30"/>
        <v>4330.8599999999997</v>
      </c>
      <c r="AHV55" s="95">
        <f t="shared" si="31"/>
        <v>51970.32</v>
      </c>
      <c r="AHW55" s="106" t="s">
        <v>862</v>
      </c>
      <c r="AHX55" s="105">
        <v>51970.319999999992</v>
      </c>
      <c r="AHY55" s="90">
        <f t="shared" si="32"/>
        <v>4330.8599999999997</v>
      </c>
      <c r="AHZ55" s="115">
        <f t="shared" ref="AHZ55" si="2921">AHY55</f>
        <v>4330.8599999999997</v>
      </c>
      <c r="AIA55" s="115">
        <f t="shared" si="33"/>
        <v>4330.8599999999997</v>
      </c>
      <c r="AIB55" s="115">
        <f t="shared" si="33"/>
        <v>4330.8599999999997</v>
      </c>
      <c r="AIC55" s="115">
        <f t="shared" si="33"/>
        <v>4330.8599999999997</v>
      </c>
      <c r="AID55" s="115">
        <f t="shared" si="33"/>
        <v>4330.8599999999997</v>
      </c>
      <c r="AIE55" s="115">
        <f t="shared" si="33"/>
        <v>4330.8599999999997</v>
      </c>
      <c r="AIF55" s="115">
        <f t="shared" si="33"/>
        <v>4330.8599999999997</v>
      </c>
      <c r="AIG55" s="115">
        <f t="shared" si="33"/>
        <v>4330.8599999999997</v>
      </c>
      <c r="AIH55" s="115">
        <f t="shared" si="33"/>
        <v>4330.8599999999997</v>
      </c>
      <c r="AII55" s="115">
        <f t="shared" si="33"/>
        <v>4330.8599999999997</v>
      </c>
      <c r="AIJ55" s="115">
        <f t="shared" si="33"/>
        <v>4330.8599999999997</v>
      </c>
      <c r="AIK55" s="115">
        <f t="shared" si="33"/>
        <v>4330.8599999999997</v>
      </c>
      <c r="AIL55" s="95">
        <f t="shared" si="34"/>
        <v>51970.32</v>
      </c>
      <c r="AIM55" s="106" t="s">
        <v>862</v>
      </c>
      <c r="AIN55" s="105">
        <v>51970.319999999992</v>
      </c>
      <c r="AIO55" s="90">
        <f t="shared" si="35"/>
        <v>4330.8599999999997</v>
      </c>
      <c r="AIP55" s="115">
        <f t="shared" ref="AIP55" si="2922">AIO55</f>
        <v>4330.8599999999997</v>
      </c>
      <c r="AIQ55" s="115">
        <f t="shared" si="36"/>
        <v>4330.8599999999997</v>
      </c>
      <c r="AIR55" s="115">
        <f t="shared" si="36"/>
        <v>4330.8599999999997</v>
      </c>
      <c r="AIS55" s="115">
        <f t="shared" si="36"/>
        <v>4330.8599999999997</v>
      </c>
      <c r="AIT55" s="115">
        <f t="shared" si="36"/>
        <v>4330.8599999999997</v>
      </c>
      <c r="AIU55" s="115">
        <f t="shared" si="36"/>
        <v>4330.8599999999997</v>
      </c>
      <c r="AIV55" s="115">
        <f t="shared" si="36"/>
        <v>4330.8599999999997</v>
      </c>
      <c r="AIW55" s="115">
        <f t="shared" si="36"/>
        <v>4330.8599999999997</v>
      </c>
      <c r="AIX55" s="115">
        <f t="shared" si="36"/>
        <v>4330.8599999999997</v>
      </c>
      <c r="AIY55" s="115">
        <f t="shared" si="36"/>
        <v>4330.8599999999997</v>
      </c>
      <c r="AIZ55" s="115">
        <f t="shared" si="36"/>
        <v>4330.8599999999997</v>
      </c>
      <c r="AJA55" s="115">
        <f t="shared" si="36"/>
        <v>4330.8599999999997</v>
      </c>
      <c r="AJB55" s="95">
        <f t="shared" si="37"/>
        <v>51970.32</v>
      </c>
      <c r="AJC55" s="106" t="s">
        <v>862</v>
      </c>
      <c r="AJD55" s="105">
        <v>51970.319999999992</v>
      </c>
      <c r="AJE55" s="90">
        <f t="shared" si="38"/>
        <v>4330.8599999999997</v>
      </c>
      <c r="AJF55" s="115">
        <f t="shared" ref="AJF55" si="2923">AJE55</f>
        <v>4330.8599999999997</v>
      </c>
      <c r="AJG55" s="115">
        <f t="shared" si="39"/>
        <v>4330.8599999999997</v>
      </c>
      <c r="AJH55" s="115">
        <f t="shared" si="39"/>
        <v>4330.8599999999997</v>
      </c>
      <c r="AJI55" s="115">
        <f t="shared" si="39"/>
        <v>4330.8599999999997</v>
      </c>
      <c r="AJJ55" s="115">
        <f t="shared" si="39"/>
        <v>4330.8599999999997</v>
      </c>
      <c r="AJK55" s="115">
        <f t="shared" si="39"/>
        <v>4330.8599999999997</v>
      </c>
      <c r="AJL55" s="115">
        <f t="shared" si="39"/>
        <v>4330.8599999999997</v>
      </c>
      <c r="AJM55" s="115">
        <f t="shared" si="39"/>
        <v>4330.8599999999997</v>
      </c>
      <c r="AJN55" s="115">
        <f t="shared" si="39"/>
        <v>4330.8599999999997</v>
      </c>
      <c r="AJO55" s="115">
        <f t="shared" si="39"/>
        <v>4330.8599999999997</v>
      </c>
      <c r="AJP55" s="115">
        <f t="shared" si="39"/>
        <v>4330.8599999999997</v>
      </c>
      <c r="AJQ55" s="115">
        <f t="shared" si="39"/>
        <v>4330.8599999999997</v>
      </c>
      <c r="AJR55" s="95">
        <f t="shared" si="40"/>
        <v>51970.32</v>
      </c>
      <c r="AJS55" s="106" t="s">
        <v>862</v>
      </c>
      <c r="AJT55" s="105">
        <v>51970.319999999992</v>
      </c>
      <c r="AJU55" s="90">
        <f t="shared" si="41"/>
        <v>4330.8599999999997</v>
      </c>
      <c r="AJV55" s="115">
        <f t="shared" ref="AJV55" si="2924">AJU55</f>
        <v>4330.8599999999997</v>
      </c>
      <c r="AJW55" s="115">
        <f t="shared" si="42"/>
        <v>4330.8599999999997</v>
      </c>
      <c r="AJX55" s="115">
        <f t="shared" si="42"/>
        <v>4330.8599999999997</v>
      </c>
      <c r="AJY55" s="115">
        <f t="shared" si="42"/>
        <v>4330.8599999999997</v>
      </c>
      <c r="AJZ55" s="115">
        <f t="shared" si="42"/>
        <v>4330.8599999999997</v>
      </c>
      <c r="AKA55" s="115">
        <f t="shared" si="42"/>
        <v>4330.8599999999997</v>
      </c>
      <c r="AKB55" s="115">
        <f t="shared" si="42"/>
        <v>4330.8599999999997</v>
      </c>
      <c r="AKC55" s="115">
        <f t="shared" si="42"/>
        <v>4330.8599999999997</v>
      </c>
      <c r="AKD55" s="115">
        <f t="shared" si="42"/>
        <v>4330.8599999999997</v>
      </c>
      <c r="AKE55" s="115">
        <f t="shared" si="42"/>
        <v>4330.8599999999997</v>
      </c>
      <c r="AKF55" s="115">
        <f t="shared" si="42"/>
        <v>4330.8599999999997</v>
      </c>
      <c r="AKG55" s="115">
        <f t="shared" si="42"/>
        <v>4330.8599999999997</v>
      </c>
      <c r="AKH55" s="95">
        <f t="shared" si="43"/>
        <v>51970.32</v>
      </c>
      <c r="AKI55" s="106" t="s">
        <v>862</v>
      </c>
      <c r="AKJ55" s="105">
        <v>51970.319999999992</v>
      </c>
      <c r="AKK55" s="90">
        <f t="shared" si="44"/>
        <v>4330.8599999999997</v>
      </c>
      <c r="AKL55" s="115">
        <f t="shared" ref="AKL55" si="2925">AKK55</f>
        <v>4330.8599999999997</v>
      </c>
      <c r="AKM55" s="115">
        <f t="shared" si="45"/>
        <v>4330.8599999999997</v>
      </c>
      <c r="AKN55" s="115">
        <f t="shared" si="45"/>
        <v>4330.8599999999997</v>
      </c>
      <c r="AKO55" s="115">
        <f t="shared" si="45"/>
        <v>4330.8599999999997</v>
      </c>
      <c r="AKP55" s="115">
        <f t="shared" si="45"/>
        <v>4330.8599999999997</v>
      </c>
      <c r="AKQ55" s="115">
        <f t="shared" si="45"/>
        <v>4330.8599999999997</v>
      </c>
      <c r="AKR55" s="115">
        <f t="shared" si="45"/>
        <v>4330.8599999999997</v>
      </c>
      <c r="AKS55" s="115">
        <f t="shared" si="45"/>
        <v>4330.8599999999997</v>
      </c>
      <c r="AKT55" s="115">
        <f t="shared" si="45"/>
        <v>4330.8599999999997</v>
      </c>
      <c r="AKU55" s="115">
        <f t="shared" si="45"/>
        <v>4330.8599999999997</v>
      </c>
      <c r="AKV55" s="115">
        <f t="shared" si="45"/>
        <v>4330.8599999999997</v>
      </c>
      <c r="AKW55" s="115">
        <f t="shared" si="45"/>
        <v>4330.8599999999997</v>
      </c>
      <c r="AKX55" s="95">
        <f t="shared" si="46"/>
        <v>51970.32</v>
      </c>
      <c r="AKY55" s="106" t="s">
        <v>862</v>
      </c>
      <c r="AKZ55" s="105">
        <v>51970.319999999992</v>
      </c>
      <c r="ALA55" s="90">
        <f t="shared" si="47"/>
        <v>4330.8599999999997</v>
      </c>
      <c r="ALB55" s="115">
        <f t="shared" ref="ALB55" si="2926">ALA55</f>
        <v>4330.8599999999997</v>
      </c>
      <c r="ALC55" s="115">
        <f t="shared" si="48"/>
        <v>4330.8599999999997</v>
      </c>
      <c r="ALD55" s="115">
        <f t="shared" si="48"/>
        <v>4330.8599999999997</v>
      </c>
      <c r="ALE55" s="115">
        <f t="shared" si="48"/>
        <v>4330.8599999999997</v>
      </c>
      <c r="ALF55" s="115">
        <f t="shared" si="48"/>
        <v>4330.8599999999997</v>
      </c>
      <c r="ALG55" s="115">
        <f t="shared" si="48"/>
        <v>4330.8599999999997</v>
      </c>
      <c r="ALH55" s="115">
        <f t="shared" si="48"/>
        <v>4330.8599999999997</v>
      </c>
      <c r="ALI55" s="115">
        <f t="shared" si="48"/>
        <v>4330.8599999999997</v>
      </c>
      <c r="ALJ55" s="115">
        <f t="shared" si="48"/>
        <v>4330.8599999999997</v>
      </c>
      <c r="ALK55" s="115">
        <f t="shared" si="48"/>
        <v>4330.8599999999997</v>
      </c>
      <c r="ALL55" s="115">
        <f t="shared" si="48"/>
        <v>4330.8599999999997</v>
      </c>
      <c r="ALM55" s="115">
        <f t="shared" si="48"/>
        <v>4330.8599999999997</v>
      </c>
      <c r="ALN55" s="95">
        <f t="shared" si="49"/>
        <v>51970.32</v>
      </c>
      <c r="ALO55" s="106" t="s">
        <v>862</v>
      </c>
      <c r="ALP55" s="105">
        <v>51970.319999999992</v>
      </c>
      <c r="ALQ55" s="90">
        <f t="shared" si="50"/>
        <v>4330.8599999999997</v>
      </c>
      <c r="ALR55" s="115">
        <f t="shared" ref="ALR55" si="2927">ALQ55</f>
        <v>4330.8599999999997</v>
      </c>
      <c r="ALS55" s="115">
        <f t="shared" si="51"/>
        <v>4330.8599999999997</v>
      </c>
      <c r="ALT55" s="115">
        <f t="shared" si="51"/>
        <v>4330.8599999999997</v>
      </c>
      <c r="ALU55" s="115">
        <f t="shared" si="51"/>
        <v>4330.8599999999997</v>
      </c>
      <c r="ALV55" s="115">
        <f t="shared" si="51"/>
        <v>4330.8599999999997</v>
      </c>
      <c r="ALW55" s="115">
        <f t="shared" si="51"/>
        <v>4330.8599999999997</v>
      </c>
      <c r="ALX55" s="115">
        <f t="shared" si="51"/>
        <v>4330.8599999999997</v>
      </c>
      <c r="ALY55" s="115">
        <f t="shared" si="51"/>
        <v>4330.8599999999997</v>
      </c>
      <c r="ALZ55" s="115">
        <f t="shared" si="51"/>
        <v>4330.8599999999997</v>
      </c>
      <c r="AMA55" s="115">
        <f t="shared" si="51"/>
        <v>4330.8599999999997</v>
      </c>
      <c r="AMB55" s="115">
        <f t="shared" si="51"/>
        <v>4330.8599999999997</v>
      </c>
      <c r="AMC55" s="115">
        <f t="shared" si="51"/>
        <v>4330.8599999999997</v>
      </c>
      <c r="AMD55" s="95">
        <f t="shared" si="52"/>
        <v>51970.32</v>
      </c>
      <c r="AME55" s="106" t="s">
        <v>862</v>
      </c>
      <c r="AMF55" s="105">
        <v>51970.319999999992</v>
      </c>
      <c r="AMG55" s="90">
        <f t="shared" si="53"/>
        <v>4330.8599999999997</v>
      </c>
      <c r="AMH55" s="115">
        <f t="shared" ref="AMH55" si="2928">AMG55</f>
        <v>4330.8599999999997</v>
      </c>
      <c r="AMI55" s="115">
        <f t="shared" si="54"/>
        <v>4330.8599999999997</v>
      </c>
      <c r="AMJ55" s="115">
        <f t="shared" si="54"/>
        <v>4330.8599999999997</v>
      </c>
      <c r="AMK55" s="115">
        <f t="shared" si="54"/>
        <v>4330.8599999999997</v>
      </c>
      <c r="AML55" s="115">
        <f t="shared" si="54"/>
        <v>4330.8599999999997</v>
      </c>
      <c r="AMM55" s="115">
        <f t="shared" si="54"/>
        <v>4330.8599999999997</v>
      </c>
      <c r="AMN55" s="115">
        <f t="shared" si="54"/>
        <v>4330.8599999999997</v>
      </c>
      <c r="AMO55" s="115">
        <f t="shared" si="54"/>
        <v>4330.8599999999997</v>
      </c>
      <c r="AMP55" s="115">
        <f t="shared" si="54"/>
        <v>4330.8599999999997</v>
      </c>
      <c r="AMQ55" s="115">
        <f t="shared" si="54"/>
        <v>4330.8599999999997</v>
      </c>
      <c r="AMR55" s="115">
        <f t="shared" si="54"/>
        <v>4330.8599999999997</v>
      </c>
      <c r="AMS55" s="115">
        <f t="shared" si="54"/>
        <v>4330.8599999999997</v>
      </c>
      <c r="AMT55" s="95">
        <f t="shared" si="55"/>
        <v>51970.32</v>
      </c>
      <c r="AMU55" s="106" t="s">
        <v>862</v>
      </c>
      <c r="AMV55" s="105">
        <v>51970.319999999992</v>
      </c>
      <c r="AMW55" s="90">
        <f t="shared" si="56"/>
        <v>4330.8599999999997</v>
      </c>
      <c r="AMX55" s="115">
        <f t="shared" ref="AMX55" si="2929">AMW55</f>
        <v>4330.8599999999997</v>
      </c>
      <c r="AMY55" s="115">
        <f t="shared" si="57"/>
        <v>4330.8599999999997</v>
      </c>
      <c r="AMZ55" s="115">
        <f t="shared" si="57"/>
        <v>4330.8599999999997</v>
      </c>
      <c r="ANA55" s="115">
        <f t="shared" si="57"/>
        <v>4330.8599999999997</v>
      </c>
      <c r="ANB55" s="115">
        <f t="shared" si="57"/>
        <v>4330.8599999999997</v>
      </c>
      <c r="ANC55" s="115">
        <f t="shared" si="57"/>
        <v>4330.8599999999997</v>
      </c>
      <c r="AND55" s="115">
        <f t="shared" si="57"/>
        <v>4330.8599999999997</v>
      </c>
      <c r="ANE55" s="115">
        <f t="shared" si="57"/>
        <v>4330.8599999999997</v>
      </c>
      <c r="ANF55" s="115">
        <f t="shared" si="57"/>
        <v>4330.8599999999997</v>
      </c>
      <c r="ANG55" s="115">
        <f t="shared" si="57"/>
        <v>4330.8599999999997</v>
      </c>
      <c r="ANH55" s="115">
        <f t="shared" si="57"/>
        <v>4330.8599999999997</v>
      </c>
      <c r="ANI55" s="115">
        <f t="shared" si="57"/>
        <v>4330.8599999999997</v>
      </c>
      <c r="ANJ55" s="95">
        <f t="shared" si="58"/>
        <v>51970.32</v>
      </c>
      <c r="ANK55" s="106" t="s">
        <v>862</v>
      </c>
      <c r="ANL55" s="105">
        <v>51970.319999999992</v>
      </c>
      <c r="ANM55" s="90">
        <f t="shared" si="59"/>
        <v>4330.8599999999997</v>
      </c>
      <c r="ANN55" s="115">
        <f t="shared" ref="ANN55" si="2930">ANM55</f>
        <v>4330.8599999999997</v>
      </c>
      <c r="ANO55" s="115">
        <f t="shared" si="60"/>
        <v>4330.8599999999997</v>
      </c>
      <c r="ANP55" s="115">
        <f t="shared" si="60"/>
        <v>4330.8599999999997</v>
      </c>
      <c r="ANQ55" s="115">
        <f t="shared" si="60"/>
        <v>4330.8599999999997</v>
      </c>
      <c r="ANR55" s="115">
        <f t="shared" si="60"/>
        <v>4330.8599999999997</v>
      </c>
      <c r="ANS55" s="115">
        <f t="shared" si="60"/>
        <v>4330.8599999999997</v>
      </c>
      <c r="ANT55" s="115">
        <f t="shared" si="60"/>
        <v>4330.8599999999997</v>
      </c>
      <c r="ANU55" s="115">
        <f t="shared" si="60"/>
        <v>4330.8599999999997</v>
      </c>
      <c r="ANV55" s="115">
        <f t="shared" si="60"/>
        <v>4330.8599999999997</v>
      </c>
      <c r="ANW55" s="115">
        <f t="shared" si="60"/>
        <v>4330.8599999999997</v>
      </c>
      <c r="ANX55" s="115">
        <f t="shared" si="60"/>
        <v>4330.8599999999997</v>
      </c>
      <c r="ANY55" s="115">
        <f t="shared" si="60"/>
        <v>4330.8599999999997</v>
      </c>
      <c r="ANZ55" s="95">
        <f t="shared" si="61"/>
        <v>51970.32</v>
      </c>
      <c r="AOA55" s="106" t="s">
        <v>862</v>
      </c>
      <c r="AOB55" s="105">
        <v>51970.319999999992</v>
      </c>
      <c r="AOC55" s="90">
        <f t="shared" si="62"/>
        <v>4330.8599999999997</v>
      </c>
      <c r="AOD55" s="115">
        <f t="shared" ref="AOD55" si="2931">AOC55</f>
        <v>4330.8599999999997</v>
      </c>
      <c r="AOE55" s="115">
        <f t="shared" si="63"/>
        <v>4330.8599999999997</v>
      </c>
      <c r="AOF55" s="115">
        <f t="shared" si="63"/>
        <v>4330.8599999999997</v>
      </c>
      <c r="AOG55" s="115">
        <f t="shared" si="63"/>
        <v>4330.8599999999997</v>
      </c>
      <c r="AOH55" s="115">
        <f t="shared" si="63"/>
        <v>4330.8599999999997</v>
      </c>
      <c r="AOI55" s="115">
        <f t="shared" si="63"/>
        <v>4330.8599999999997</v>
      </c>
      <c r="AOJ55" s="115">
        <f t="shared" si="63"/>
        <v>4330.8599999999997</v>
      </c>
      <c r="AOK55" s="115">
        <f t="shared" si="63"/>
        <v>4330.8599999999997</v>
      </c>
      <c r="AOL55" s="115">
        <f t="shared" si="63"/>
        <v>4330.8599999999997</v>
      </c>
      <c r="AOM55" s="115">
        <f t="shared" si="63"/>
        <v>4330.8599999999997</v>
      </c>
      <c r="AON55" s="115">
        <f t="shared" si="63"/>
        <v>4330.8599999999997</v>
      </c>
      <c r="AOO55" s="115">
        <f t="shared" si="63"/>
        <v>4330.8599999999997</v>
      </c>
      <c r="AOP55" s="95">
        <f t="shared" si="64"/>
        <v>51970.32</v>
      </c>
      <c r="AOQ55" s="106" t="s">
        <v>862</v>
      </c>
      <c r="AOR55" s="105">
        <v>51970.319999999992</v>
      </c>
      <c r="AOS55" s="90">
        <f t="shared" si="65"/>
        <v>4330.8599999999997</v>
      </c>
      <c r="AOT55" s="115">
        <f t="shared" ref="AOT55" si="2932">AOS55</f>
        <v>4330.8599999999997</v>
      </c>
      <c r="AOU55" s="115">
        <f t="shared" si="66"/>
        <v>4330.8599999999997</v>
      </c>
      <c r="AOV55" s="115">
        <f t="shared" si="66"/>
        <v>4330.8599999999997</v>
      </c>
      <c r="AOW55" s="115">
        <f t="shared" si="66"/>
        <v>4330.8599999999997</v>
      </c>
      <c r="AOX55" s="115">
        <f t="shared" si="66"/>
        <v>4330.8599999999997</v>
      </c>
      <c r="AOY55" s="115">
        <f t="shared" si="66"/>
        <v>4330.8599999999997</v>
      </c>
      <c r="AOZ55" s="115">
        <f t="shared" si="66"/>
        <v>4330.8599999999997</v>
      </c>
      <c r="APA55" s="115">
        <f t="shared" si="66"/>
        <v>4330.8599999999997</v>
      </c>
      <c r="APB55" s="115">
        <f t="shared" si="66"/>
        <v>4330.8599999999997</v>
      </c>
      <c r="APC55" s="115">
        <f t="shared" si="66"/>
        <v>4330.8599999999997</v>
      </c>
      <c r="APD55" s="115">
        <f t="shared" si="66"/>
        <v>4330.8599999999997</v>
      </c>
      <c r="APE55" s="115">
        <f t="shared" si="66"/>
        <v>4330.8599999999997</v>
      </c>
      <c r="APF55" s="95">
        <f t="shared" si="67"/>
        <v>51970.32</v>
      </c>
      <c r="APG55" s="106" t="s">
        <v>862</v>
      </c>
      <c r="APH55" s="105">
        <v>51970.319999999992</v>
      </c>
      <c r="API55" s="90">
        <f t="shared" si="68"/>
        <v>4330.8599999999997</v>
      </c>
      <c r="APJ55" s="115">
        <f t="shared" ref="APJ55" si="2933">API55</f>
        <v>4330.8599999999997</v>
      </c>
      <c r="APK55" s="115">
        <f t="shared" si="69"/>
        <v>4330.8599999999997</v>
      </c>
      <c r="APL55" s="115">
        <f t="shared" si="69"/>
        <v>4330.8599999999997</v>
      </c>
      <c r="APM55" s="115">
        <f t="shared" si="69"/>
        <v>4330.8599999999997</v>
      </c>
      <c r="APN55" s="115">
        <f t="shared" si="69"/>
        <v>4330.8599999999997</v>
      </c>
      <c r="APO55" s="115">
        <f t="shared" si="69"/>
        <v>4330.8599999999997</v>
      </c>
      <c r="APP55" s="115">
        <f t="shared" si="69"/>
        <v>4330.8599999999997</v>
      </c>
      <c r="APQ55" s="115">
        <f t="shared" si="69"/>
        <v>4330.8599999999997</v>
      </c>
      <c r="APR55" s="115">
        <f t="shared" si="69"/>
        <v>4330.8599999999997</v>
      </c>
      <c r="APS55" s="115">
        <f t="shared" si="69"/>
        <v>4330.8599999999997</v>
      </c>
      <c r="APT55" s="115">
        <f t="shared" si="69"/>
        <v>4330.8599999999997</v>
      </c>
      <c r="APU55" s="115">
        <f t="shared" si="69"/>
        <v>4330.8599999999997</v>
      </c>
      <c r="APV55" s="95">
        <f t="shared" si="70"/>
        <v>51970.32</v>
      </c>
      <c r="APW55" s="106" t="s">
        <v>862</v>
      </c>
      <c r="APX55" s="105">
        <v>51970.319999999992</v>
      </c>
      <c r="APY55" s="90">
        <f t="shared" si="71"/>
        <v>4330.8599999999997</v>
      </c>
      <c r="APZ55" s="115">
        <f t="shared" ref="APZ55" si="2934">APY55</f>
        <v>4330.8599999999997</v>
      </c>
      <c r="AQA55" s="115">
        <f t="shared" si="72"/>
        <v>4330.8599999999997</v>
      </c>
      <c r="AQB55" s="115">
        <f t="shared" si="72"/>
        <v>4330.8599999999997</v>
      </c>
      <c r="AQC55" s="115">
        <f t="shared" si="72"/>
        <v>4330.8599999999997</v>
      </c>
      <c r="AQD55" s="115">
        <f t="shared" si="72"/>
        <v>4330.8599999999997</v>
      </c>
      <c r="AQE55" s="115">
        <f t="shared" si="72"/>
        <v>4330.8599999999997</v>
      </c>
      <c r="AQF55" s="115">
        <f t="shared" si="72"/>
        <v>4330.8599999999997</v>
      </c>
      <c r="AQG55" s="115">
        <f t="shared" si="72"/>
        <v>4330.8599999999997</v>
      </c>
      <c r="AQH55" s="115">
        <f t="shared" si="72"/>
        <v>4330.8599999999997</v>
      </c>
      <c r="AQI55" s="115">
        <f t="shared" si="72"/>
        <v>4330.8599999999997</v>
      </c>
      <c r="AQJ55" s="115">
        <f t="shared" si="72"/>
        <v>4330.8599999999997</v>
      </c>
      <c r="AQK55" s="115">
        <f t="shared" si="72"/>
        <v>4330.8599999999997</v>
      </c>
      <c r="AQL55" s="95">
        <f t="shared" si="73"/>
        <v>51970.32</v>
      </c>
      <c r="AQM55" s="106" t="s">
        <v>862</v>
      </c>
      <c r="AQN55" s="105">
        <v>51970.319999999992</v>
      </c>
      <c r="AQO55" s="90">
        <f t="shared" si="74"/>
        <v>4330.8599999999997</v>
      </c>
      <c r="AQP55" s="115">
        <f t="shared" ref="AQP55" si="2935">AQO55</f>
        <v>4330.8599999999997</v>
      </c>
      <c r="AQQ55" s="115">
        <f t="shared" si="75"/>
        <v>4330.8599999999997</v>
      </c>
      <c r="AQR55" s="115">
        <f t="shared" si="75"/>
        <v>4330.8599999999997</v>
      </c>
      <c r="AQS55" s="115">
        <f t="shared" si="75"/>
        <v>4330.8599999999997</v>
      </c>
      <c r="AQT55" s="115">
        <f t="shared" si="75"/>
        <v>4330.8599999999997</v>
      </c>
      <c r="AQU55" s="115">
        <f t="shared" si="75"/>
        <v>4330.8599999999997</v>
      </c>
      <c r="AQV55" s="115">
        <f t="shared" si="75"/>
        <v>4330.8599999999997</v>
      </c>
      <c r="AQW55" s="115">
        <f t="shared" si="75"/>
        <v>4330.8599999999997</v>
      </c>
      <c r="AQX55" s="115">
        <f t="shared" si="75"/>
        <v>4330.8599999999997</v>
      </c>
      <c r="AQY55" s="115">
        <f t="shared" si="75"/>
        <v>4330.8599999999997</v>
      </c>
      <c r="AQZ55" s="115">
        <f t="shared" si="75"/>
        <v>4330.8599999999997</v>
      </c>
      <c r="ARA55" s="115">
        <f t="shared" si="75"/>
        <v>4330.8599999999997</v>
      </c>
      <c r="ARB55" s="95">
        <f t="shared" si="76"/>
        <v>51970.32</v>
      </c>
      <c r="ARC55" s="106" t="s">
        <v>862</v>
      </c>
      <c r="ARD55" s="105">
        <v>51970.319999999992</v>
      </c>
      <c r="ARE55" s="90">
        <f t="shared" si="77"/>
        <v>4330.8599999999997</v>
      </c>
      <c r="ARF55" s="115">
        <f t="shared" ref="ARF55" si="2936">ARE55</f>
        <v>4330.8599999999997</v>
      </c>
      <c r="ARG55" s="115">
        <f t="shared" si="78"/>
        <v>4330.8599999999997</v>
      </c>
      <c r="ARH55" s="115">
        <f t="shared" si="78"/>
        <v>4330.8599999999997</v>
      </c>
      <c r="ARI55" s="115">
        <f t="shared" si="78"/>
        <v>4330.8599999999997</v>
      </c>
      <c r="ARJ55" s="115">
        <f t="shared" si="78"/>
        <v>4330.8599999999997</v>
      </c>
      <c r="ARK55" s="115">
        <f t="shared" si="78"/>
        <v>4330.8599999999997</v>
      </c>
      <c r="ARL55" s="115">
        <f t="shared" si="78"/>
        <v>4330.8599999999997</v>
      </c>
      <c r="ARM55" s="115">
        <f t="shared" si="78"/>
        <v>4330.8599999999997</v>
      </c>
      <c r="ARN55" s="115">
        <f t="shared" si="78"/>
        <v>4330.8599999999997</v>
      </c>
      <c r="ARO55" s="115">
        <f t="shared" si="78"/>
        <v>4330.8599999999997</v>
      </c>
      <c r="ARP55" s="115">
        <f t="shared" si="78"/>
        <v>4330.8599999999997</v>
      </c>
      <c r="ARQ55" s="115">
        <f t="shared" si="78"/>
        <v>4330.8599999999997</v>
      </c>
      <c r="ARR55" s="95">
        <f t="shared" si="79"/>
        <v>51970.32</v>
      </c>
      <c r="ARS55" s="106" t="s">
        <v>862</v>
      </c>
      <c r="ART55" s="105">
        <v>51970.319999999992</v>
      </c>
      <c r="ARU55" s="90">
        <f t="shared" si="80"/>
        <v>4330.8599999999997</v>
      </c>
      <c r="ARV55" s="115">
        <f t="shared" ref="ARV55" si="2937">ARU55</f>
        <v>4330.8599999999997</v>
      </c>
      <c r="ARW55" s="115">
        <f t="shared" si="81"/>
        <v>4330.8599999999997</v>
      </c>
      <c r="ARX55" s="115">
        <f t="shared" si="81"/>
        <v>4330.8599999999997</v>
      </c>
      <c r="ARY55" s="115">
        <f t="shared" si="81"/>
        <v>4330.8599999999997</v>
      </c>
      <c r="ARZ55" s="115">
        <f t="shared" si="81"/>
        <v>4330.8599999999997</v>
      </c>
      <c r="ASA55" s="115">
        <f t="shared" si="81"/>
        <v>4330.8599999999997</v>
      </c>
      <c r="ASB55" s="115">
        <f t="shared" si="81"/>
        <v>4330.8599999999997</v>
      </c>
      <c r="ASC55" s="115">
        <f t="shared" si="81"/>
        <v>4330.8599999999997</v>
      </c>
      <c r="ASD55" s="115">
        <f t="shared" si="81"/>
        <v>4330.8599999999997</v>
      </c>
      <c r="ASE55" s="115">
        <f t="shared" si="81"/>
        <v>4330.8599999999997</v>
      </c>
      <c r="ASF55" s="115">
        <f t="shared" si="81"/>
        <v>4330.8599999999997</v>
      </c>
      <c r="ASG55" s="115">
        <f t="shared" si="81"/>
        <v>4330.8599999999997</v>
      </c>
      <c r="ASH55" s="95">
        <f t="shared" si="82"/>
        <v>51970.32</v>
      </c>
      <c r="ASI55" s="106" t="s">
        <v>862</v>
      </c>
      <c r="ASJ55" s="105">
        <v>51970.319999999992</v>
      </c>
      <c r="ASK55" s="90">
        <f t="shared" si="83"/>
        <v>4330.8599999999997</v>
      </c>
      <c r="ASL55" s="115">
        <f t="shared" ref="ASL55" si="2938">ASK55</f>
        <v>4330.8599999999997</v>
      </c>
      <c r="ASM55" s="115">
        <f t="shared" si="84"/>
        <v>4330.8599999999997</v>
      </c>
      <c r="ASN55" s="115">
        <f t="shared" si="84"/>
        <v>4330.8599999999997</v>
      </c>
      <c r="ASO55" s="115">
        <f t="shared" si="84"/>
        <v>4330.8599999999997</v>
      </c>
      <c r="ASP55" s="115">
        <f t="shared" si="84"/>
        <v>4330.8599999999997</v>
      </c>
      <c r="ASQ55" s="115">
        <f t="shared" si="84"/>
        <v>4330.8599999999997</v>
      </c>
      <c r="ASR55" s="115">
        <f t="shared" si="84"/>
        <v>4330.8599999999997</v>
      </c>
      <c r="ASS55" s="115">
        <f t="shared" si="84"/>
        <v>4330.8599999999997</v>
      </c>
      <c r="AST55" s="115">
        <f t="shared" si="84"/>
        <v>4330.8599999999997</v>
      </c>
      <c r="ASU55" s="115">
        <f t="shared" si="84"/>
        <v>4330.8599999999997</v>
      </c>
      <c r="ASV55" s="115">
        <f t="shared" si="84"/>
        <v>4330.8599999999997</v>
      </c>
      <c r="ASW55" s="115">
        <f t="shared" si="84"/>
        <v>4330.8599999999997</v>
      </c>
      <c r="ASX55" s="95">
        <f t="shared" si="85"/>
        <v>51970.32</v>
      </c>
      <c r="ASY55" s="106" t="s">
        <v>862</v>
      </c>
      <c r="ASZ55" s="105">
        <v>51970.319999999992</v>
      </c>
      <c r="ATA55" s="90">
        <f t="shared" si="86"/>
        <v>4330.8599999999997</v>
      </c>
      <c r="ATB55" s="115">
        <f t="shared" ref="ATB55" si="2939">ATA55</f>
        <v>4330.8599999999997</v>
      </c>
      <c r="ATC55" s="115">
        <f t="shared" si="87"/>
        <v>4330.8599999999997</v>
      </c>
      <c r="ATD55" s="115">
        <f t="shared" si="87"/>
        <v>4330.8599999999997</v>
      </c>
      <c r="ATE55" s="115">
        <f t="shared" si="87"/>
        <v>4330.8599999999997</v>
      </c>
      <c r="ATF55" s="115">
        <f t="shared" si="87"/>
        <v>4330.8599999999997</v>
      </c>
      <c r="ATG55" s="115">
        <f t="shared" si="87"/>
        <v>4330.8599999999997</v>
      </c>
      <c r="ATH55" s="115">
        <f t="shared" si="87"/>
        <v>4330.8599999999997</v>
      </c>
      <c r="ATI55" s="115">
        <f t="shared" si="87"/>
        <v>4330.8599999999997</v>
      </c>
      <c r="ATJ55" s="115">
        <f t="shared" si="87"/>
        <v>4330.8599999999997</v>
      </c>
      <c r="ATK55" s="115">
        <f t="shared" si="87"/>
        <v>4330.8599999999997</v>
      </c>
      <c r="ATL55" s="115">
        <f t="shared" si="87"/>
        <v>4330.8599999999997</v>
      </c>
      <c r="ATM55" s="115">
        <f t="shared" si="87"/>
        <v>4330.8599999999997</v>
      </c>
      <c r="ATN55" s="95">
        <f t="shared" si="88"/>
        <v>51970.32</v>
      </c>
      <c r="ATO55" s="106" t="s">
        <v>862</v>
      </c>
      <c r="ATP55" s="105">
        <v>51970.319999999992</v>
      </c>
      <c r="ATQ55" s="90">
        <f t="shared" si="89"/>
        <v>4330.8599999999997</v>
      </c>
      <c r="ATR55" s="115">
        <f t="shared" ref="ATR55" si="2940">ATQ55</f>
        <v>4330.8599999999997</v>
      </c>
      <c r="ATS55" s="115">
        <f t="shared" si="90"/>
        <v>4330.8599999999997</v>
      </c>
      <c r="ATT55" s="115">
        <f t="shared" si="90"/>
        <v>4330.8599999999997</v>
      </c>
      <c r="ATU55" s="115">
        <f t="shared" si="90"/>
        <v>4330.8599999999997</v>
      </c>
      <c r="ATV55" s="115">
        <f t="shared" si="90"/>
        <v>4330.8599999999997</v>
      </c>
      <c r="ATW55" s="115">
        <f t="shared" si="90"/>
        <v>4330.8599999999997</v>
      </c>
      <c r="ATX55" s="115">
        <f t="shared" si="90"/>
        <v>4330.8599999999997</v>
      </c>
      <c r="ATY55" s="115">
        <f t="shared" si="90"/>
        <v>4330.8599999999997</v>
      </c>
      <c r="ATZ55" s="115">
        <f t="shared" si="90"/>
        <v>4330.8599999999997</v>
      </c>
      <c r="AUA55" s="115">
        <f t="shared" si="90"/>
        <v>4330.8599999999997</v>
      </c>
      <c r="AUB55" s="115">
        <f t="shared" si="90"/>
        <v>4330.8599999999997</v>
      </c>
      <c r="AUC55" s="115">
        <f t="shared" si="90"/>
        <v>4330.8599999999997</v>
      </c>
      <c r="AUD55" s="95">
        <f t="shared" si="91"/>
        <v>51970.32</v>
      </c>
      <c r="AUE55" s="106" t="s">
        <v>862</v>
      </c>
      <c r="AUF55" s="105">
        <v>51970.319999999992</v>
      </c>
      <c r="AUG55" s="90">
        <f t="shared" si="92"/>
        <v>4330.8599999999997</v>
      </c>
      <c r="AUH55" s="115">
        <f t="shared" ref="AUH55" si="2941">AUG55</f>
        <v>4330.8599999999997</v>
      </c>
      <c r="AUI55" s="115">
        <f t="shared" si="93"/>
        <v>4330.8599999999997</v>
      </c>
      <c r="AUJ55" s="115">
        <f t="shared" si="93"/>
        <v>4330.8599999999997</v>
      </c>
      <c r="AUK55" s="115">
        <f t="shared" si="93"/>
        <v>4330.8599999999997</v>
      </c>
      <c r="AUL55" s="115">
        <f t="shared" si="93"/>
        <v>4330.8599999999997</v>
      </c>
      <c r="AUM55" s="115">
        <f t="shared" si="93"/>
        <v>4330.8599999999997</v>
      </c>
      <c r="AUN55" s="115">
        <f t="shared" si="93"/>
        <v>4330.8599999999997</v>
      </c>
      <c r="AUO55" s="115">
        <f t="shared" si="93"/>
        <v>4330.8599999999997</v>
      </c>
      <c r="AUP55" s="115">
        <f t="shared" si="93"/>
        <v>4330.8599999999997</v>
      </c>
      <c r="AUQ55" s="115">
        <f t="shared" si="93"/>
        <v>4330.8599999999997</v>
      </c>
      <c r="AUR55" s="115">
        <f t="shared" si="93"/>
        <v>4330.8599999999997</v>
      </c>
      <c r="AUS55" s="115">
        <f t="shared" si="93"/>
        <v>4330.8599999999997</v>
      </c>
      <c r="AUT55" s="95">
        <f t="shared" si="94"/>
        <v>51970.32</v>
      </c>
      <c r="AUU55" s="106" t="s">
        <v>862</v>
      </c>
      <c r="AUV55" s="105">
        <v>51970.319999999992</v>
      </c>
      <c r="AUW55" s="90">
        <f t="shared" si="95"/>
        <v>4330.8599999999997</v>
      </c>
      <c r="AUX55" s="115">
        <f t="shared" ref="AUX55" si="2942">AUW55</f>
        <v>4330.8599999999997</v>
      </c>
      <c r="AUY55" s="115">
        <f t="shared" si="96"/>
        <v>4330.8599999999997</v>
      </c>
      <c r="AUZ55" s="115">
        <f t="shared" si="96"/>
        <v>4330.8599999999997</v>
      </c>
      <c r="AVA55" s="115">
        <f t="shared" si="96"/>
        <v>4330.8599999999997</v>
      </c>
      <c r="AVB55" s="115">
        <f t="shared" si="96"/>
        <v>4330.8599999999997</v>
      </c>
      <c r="AVC55" s="115">
        <f t="shared" si="96"/>
        <v>4330.8599999999997</v>
      </c>
      <c r="AVD55" s="115">
        <f t="shared" si="96"/>
        <v>4330.8599999999997</v>
      </c>
      <c r="AVE55" s="115">
        <f t="shared" si="96"/>
        <v>4330.8599999999997</v>
      </c>
      <c r="AVF55" s="115">
        <f t="shared" si="96"/>
        <v>4330.8599999999997</v>
      </c>
      <c r="AVG55" s="115">
        <f t="shared" si="96"/>
        <v>4330.8599999999997</v>
      </c>
      <c r="AVH55" s="115">
        <f t="shared" si="96"/>
        <v>4330.8599999999997</v>
      </c>
      <c r="AVI55" s="115">
        <f t="shared" si="96"/>
        <v>4330.8599999999997</v>
      </c>
      <c r="AVJ55" s="95">
        <f t="shared" si="97"/>
        <v>51970.32</v>
      </c>
      <c r="AVK55" s="106" t="s">
        <v>862</v>
      </c>
      <c r="AVL55" s="105">
        <v>51970.319999999992</v>
      </c>
      <c r="AVM55" s="90">
        <f t="shared" si="98"/>
        <v>4330.8599999999997</v>
      </c>
      <c r="AVN55" s="115">
        <f t="shared" ref="AVN55" si="2943">AVM55</f>
        <v>4330.8599999999997</v>
      </c>
      <c r="AVO55" s="115">
        <f t="shared" si="99"/>
        <v>4330.8599999999997</v>
      </c>
      <c r="AVP55" s="115">
        <f t="shared" si="99"/>
        <v>4330.8599999999997</v>
      </c>
      <c r="AVQ55" s="115">
        <f t="shared" si="99"/>
        <v>4330.8599999999997</v>
      </c>
      <c r="AVR55" s="115">
        <f t="shared" si="99"/>
        <v>4330.8599999999997</v>
      </c>
      <c r="AVS55" s="115">
        <f t="shared" si="99"/>
        <v>4330.8599999999997</v>
      </c>
      <c r="AVT55" s="115">
        <f t="shared" si="99"/>
        <v>4330.8599999999997</v>
      </c>
      <c r="AVU55" s="115">
        <f t="shared" si="99"/>
        <v>4330.8599999999997</v>
      </c>
      <c r="AVV55" s="115">
        <f t="shared" si="99"/>
        <v>4330.8599999999997</v>
      </c>
      <c r="AVW55" s="115">
        <f t="shared" si="99"/>
        <v>4330.8599999999997</v>
      </c>
      <c r="AVX55" s="115">
        <f t="shared" si="99"/>
        <v>4330.8599999999997</v>
      </c>
      <c r="AVY55" s="115">
        <f t="shared" si="99"/>
        <v>4330.8599999999997</v>
      </c>
      <c r="AVZ55" s="95">
        <f t="shared" si="100"/>
        <v>51970.32</v>
      </c>
      <c r="AWA55" s="106" t="s">
        <v>862</v>
      </c>
      <c r="AWB55" s="105">
        <v>51970.319999999992</v>
      </c>
      <c r="AWC55" s="90">
        <f t="shared" si="101"/>
        <v>4330.8599999999997</v>
      </c>
      <c r="AWD55" s="115">
        <f t="shared" ref="AWD55" si="2944">AWC55</f>
        <v>4330.8599999999997</v>
      </c>
      <c r="AWE55" s="115">
        <f t="shared" si="102"/>
        <v>4330.8599999999997</v>
      </c>
      <c r="AWF55" s="115">
        <f t="shared" si="102"/>
        <v>4330.8599999999997</v>
      </c>
      <c r="AWG55" s="115">
        <f t="shared" si="102"/>
        <v>4330.8599999999997</v>
      </c>
      <c r="AWH55" s="115">
        <f t="shared" si="102"/>
        <v>4330.8599999999997</v>
      </c>
      <c r="AWI55" s="115">
        <f t="shared" si="102"/>
        <v>4330.8599999999997</v>
      </c>
      <c r="AWJ55" s="115">
        <f t="shared" si="102"/>
        <v>4330.8599999999997</v>
      </c>
      <c r="AWK55" s="115">
        <f t="shared" si="102"/>
        <v>4330.8599999999997</v>
      </c>
      <c r="AWL55" s="115">
        <f t="shared" si="102"/>
        <v>4330.8599999999997</v>
      </c>
      <c r="AWM55" s="115">
        <f t="shared" si="102"/>
        <v>4330.8599999999997</v>
      </c>
      <c r="AWN55" s="115">
        <f t="shared" si="102"/>
        <v>4330.8599999999997</v>
      </c>
      <c r="AWO55" s="115">
        <f t="shared" si="102"/>
        <v>4330.8599999999997</v>
      </c>
      <c r="AWP55" s="95">
        <f t="shared" si="103"/>
        <v>51970.32</v>
      </c>
      <c r="AWQ55" s="106" t="s">
        <v>862</v>
      </c>
      <c r="AWR55" s="105">
        <v>51970.319999999992</v>
      </c>
      <c r="AWS55" s="90">
        <f t="shared" si="104"/>
        <v>4330.8599999999997</v>
      </c>
      <c r="AWT55" s="115">
        <f t="shared" ref="AWT55" si="2945">AWS55</f>
        <v>4330.8599999999997</v>
      </c>
      <c r="AWU55" s="115">
        <f t="shared" si="105"/>
        <v>4330.8599999999997</v>
      </c>
      <c r="AWV55" s="115">
        <f t="shared" si="105"/>
        <v>4330.8599999999997</v>
      </c>
      <c r="AWW55" s="115">
        <f t="shared" si="105"/>
        <v>4330.8599999999997</v>
      </c>
      <c r="AWX55" s="115">
        <f t="shared" si="105"/>
        <v>4330.8599999999997</v>
      </c>
      <c r="AWY55" s="115">
        <f t="shared" si="105"/>
        <v>4330.8599999999997</v>
      </c>
      <c r="AWZ55" s="115">
        <f t="shared" si="105"/>
        <v>4330.8599999999997</v>
      </c>
      <c r="AXA55" s="115">
        <f t="shared" si="105"/>
        <v>4330.8599999999997</v>
      </c>
      <c r="AXB55" s="115">
        <f t="shared" si="105"/>
        <v>4330.8599999999997</v>
      </c>
      <c r="AXC55" s="115">
        <f t="shared" si="105"/>
        <v>4330.8599999999997</v>
      </c>
      <c r="AXD55" s="115">
        <f t="shared" si="105"/>
        <v>4330.8599999999997</v>
      </c>
      <c r="AXE55" s="115">
        <f t="shared" si="105"/>
        <v>4330.8599999999997</v>
      </c>
      <c r="AXF55" s="95">
        <f t="shared" si="106"/>
        <v>51970.32</v>
      </c>
      <c r="AXG55" s="106" t="s">
        <v>862</v>
      </c>
      <c r="AXH55" s="105">
        <v>51970.319999999992</v>
      </c>
      <c r="AXI55" s="90">
        <f t="shared" si="107"/>
        <v>4330.8599999999997</v>
      </c>
      <c r="AXJ55" s="115">
        <f t="shared" ref="AXJ55" si="2946">AXI55</f>
        <v>4330.8599999999997</v>
      </c>
      <c r="AXK55" s="115">
        <f t="shared" si="108"/>
        <v>4330.8599999999997</v>
      </c>
      <c r="AXL55" s="115">
        <f t="shared" si="108"/>
        <v>4330.8599999999997</v>
      </c>
      <c r="AXM55" s="115">
        <f t="shared" si="108"/>
        <v>4330.8599999999997</v>
      </c>
      <c r="AXN55" s="115">
        <f t="shared" si="108"/>
        <v>4330.8599999999997</v>
      </c>
      <c r="AXO55" s="115">
        <f t="shared" si="108"/>
        <v>4330.8599999999997</v>
      </c>
      <c r="AXP55" s="115">
        <f t="shared" si="108"/>
        <v>4330.8599999999997</v>
      </c>
      <c r="AXQ55" s="115">
        <f t="shared" si="108"/>
        <v>4330.8599999999997</v>
      </c>
      <c r="AXR55" s="115">
        <f t="shared" si="108"/>
        <v>4330.8599999999997</v>
      </c>
      <c r="AXS55" s="115">
        <f t="shared" si="108"/>
        <v>4330.8599999999997</v>
      </c>
      <c r="AXT55" s="115">
        <f t="shared" si="108"/>
        <v>4330.8599999999997</v>
      </c>
      <c r="AXU55" s="115">
        <f t="shared" si="108"/>
        <v>4330.8599999999997</v>
      </c>
      <c r="AXV55" s="95">
        <f t="shared" si="109"/>
        <v>51970.32</v>
      </c>
      <c r="AXW55" s="106" t="s">
        <v>862</v>
      </c>
      <c r="AXX55" s="105">
        <v>51970.319999999992</v>
      </c>
      <c r="AXY55" s="90">
        <f t="shared" si="110"/>
        <v>4330.8599999999997</v>
      </c>
      <c r="AXZ55" s="115">
        <f t="shared" ref="AXZ55" si="2947">AXY55</f>
        <v>4330.8599999999997</v>
      </c>
      <c r="AYA55" s="115">
        <f t="shared" si="111"/>
        <v>4330.8599999999997</v>
      </c>
      <c r="AYB55" s="115">
        <f t="shared" si="111"/>
        <v>4330.8599999999997</v>
      </c>
      <c r="AYC55" s="115">
        <f t="shared" si="111"/>
        <v>4330.8599999999997</v>
      </c>
      <c r="AYD55" s="115">
        <f t="shared" si="111"/>
        <v>4330.8599999999997</v>
      </c>
      <c r="AYE55" s="115">
        <f t="shared" si="111"/>
        <v>4330.8599999999997</v>
      </c>
      <c r="AYF55" s="115">
        <f t="shared" si="111"/>
        <v>4330.8599999999997</v>
      </c>
      <c r="AYG55" s="115">
        <f t="shared" si="111"/>
        <v>4330.8599999999997</v>
      </c>
      <c r="AYH55" s="115">
        <f t="shared" si="111"/>
        <v>4330.8599999999997</v>
      </c>
      <c r="AYI55" s="115">
        <f t="shared" si="111"/>
        <v>4330.8599999999997</v>
      </c>
      <c r="AYJ55" s="115">
        <f t="shared" si="111"/>
        <v>4330.8599999999997</v>
      </c>
      <c r="AYK55" s="115">
        <f t="shared" si="111"/>
        <v>4330.8599999999997</v>
      </c>
      <c r="AYL55" s="95">
        <f t="shared" si="112"/>
        <v>51970.32</v>
      </c>
      <c r="AYM55" s="106" t="s">
        <v>862</v>
      </c>
      <c r="AYN55" s="105">
        <v>51970.319999999992</v>
      </c>
      <c r="AYO55" s="90">
        <f t="shared" si="113"/>
        <v>4330.8599999999997</v>
      </c>
      <c r="AYP55" s="115">
        <f t="shared" ref="AYP55" si="2948">AYO55</f>
        <v>4330.8599999999997</v>
      </c>
      <c r="AYQ55" s="115">
        <f t="shared" si="114"/>
        <v>4330.8599999999997</v>
      </c>
      <c r="AYR55" s="115">
        <f t="shared" si="114"/>
        <v>4330.8599999999997</v>
      </c>
      <c r="AYS55" s="115">
        <f t="shared" si="114"/>
        <v>4330.8599999999997</v>
      </c>
      <c r="AYT55" s="115">
        <f t="shared" si="114"/>
        <v>4330.8599999999997</v>
      </c>
      <c r="AYU55" s="115">
        <f t="shared" si="114"/>
        <v>4330.8599999999997</v>
      </c>
      <c r="AYV55" s="115">
        <f t="shared" si="114"/>
        <v>4330.8599999999997</v>
      </c>
      <c r="AYW55" s="115">
        <f t="shared" si="114"/>
        <v>4330.8599999999997</v>
      </c>
      <c r="AYX55" s="115">
        <f t="shared" si="114"/>
        <v>4330.8599999999997</v>
      </c>
      <c r="AYY55" s="115">
        <f t="shared" si="114"/>
        <v>4330.8599999999997</v>
      </c>
      <c r="AYZ55" s="115">
        <f t="shared" si="114"/>
        <v>4330.8599999999997</v>
      </c>
      <c r="AZA55" s="115">
        <f t="shared" si="114"/>
        <v>4330.8599999999997</v>
      </c>
      <c r="AZB55" s="95">
        <f t="shared" si="115"/>
        <v>51970.32</v>
      </c>
      <c r="AZC55" s="106" t="s">
        <v>862</v>
      </c>
      <c r="AZD55" s="105">
        <v>51970.319999999992</v>
      </c>
      <c r="AZE55" s="90">
        <f t="shared" si="116"/>
        <v>4330.8599999999997</v>
      </c>
      <c r="AZF55" s="115">
        <f t="shared" ref="AZF55" si="2949">AZE55</f>
        <v>4330.8599999999997</v>
      </c>
      <c r="AZG55" s="115">
        <f t="shared" si="117"/>
        <v>4330.8599999999997</v>
      </c>
      <c r="AZH55" s="115">
        <f t="shared" si="117"/>
        <v>4330.8599999999997</v>
      </c>
      <c r="AZI55" s="115">
        <f t="shared" si="117"/>
        <v>4330.8599999999997</v>
      </c>
      <c r="AZJ55" s="115">
        <f t="shared" si="117"/>
        <v>4330.8599999999997</v>
      </c>
      <c r="AZK55" s="115">
        <f t="shared" si="117"/>
        <v>4330.8599999999997</v>
      </c>
      <c r="AZL55" s="115">
        <f t="shared" si="117"/>
        <v>4330.8599999999997</v>
      </c>
      <c r="AZM55" s="115">
        <f t="shared" si="117"/>
        <v>4330.8599999999997</v>
      </c>
      <c r="AZN55" s="115">
        <f t="shared" si="117"/>
        <v>4330.8599999999997</v>
      </c>
      <c r="AZO55" s="115">
        <f t="shared" si="117"/>
        <v>4330.8599999999997</v>
      </c>
      <c r="AZP55" s="115">
        <f t="shared" si="117"/>
        <v>4330.8599999999997</v>
      </c>
      <c r="AZQ55" s="115">
        <f t="shared" si="117"/>
        <v>4330.8599999999997</v>
      </c>
      <c r="AZR55" s="95">
        <f t="shared" si="118"/>
        <v>51970.32</v>
      </c>
      <c r="AZS55" s="106" t="s">
        <v>862</v>
      </c>
      <c r="AZT55" s="105">
        <v>51970.319999999992</v>
      </c>
      <c r="AZU55" s="90">
        <f t="shared" si="119"/>
        <v>4330.8599999999997</v>
      </c>
      <c r="AZV55" s="115">
        <f t="shared" ref="AZV55" si="2950">AZU55</f>
        <v>4330.8599999999997</v>
      </c>
      <c r="AZW55" s="115">
        <f t="shared" si="120"/>
        <v>4330.8599999999997</v>
      </c>
      <c r="AZX55" s="115">
        <f t="shared" si="120"/>
        <v>4330.8599999999997</v>
      </c>
      <c r="AZY55" s="115">
        <f t="shared" si="120"/>
        <v>4330.8599999999997</v>
      </c>
      <c r="AZZ55" s="115">
        <f t="shared" si="120"/>
        <v>4330.8599999999997</v>
      </c>
      <c r="BAA55" s="115">
        <f t="shared" si="120"/>
        <v>4330.8599999999997</v>
      </c>
      <c r="BAB55" s="115">
        <f t="shared" si="120"/>
        <v>4330.8599999999997</v>
      </c>
      <c r="BAC55" s="115">
        <f t="shared" si="120"/>
        <v>4330.8599999999997</v>
      </c>
      <c r="BAD55" s="115">
        <f t="shared" si="120"/>
        <v>4330.8599999999997</v>
      </c>
      <c r="BAE55" s="115">
        <f t="shared" si="120"/>
        <v>4330.8599999999997</v>
      </c>
      <c r="BAF55" s="115">
        <f t="shared" si="120"/>
        <v>4330.8599999999997</v>
      </c>
      <c r="BAG55" s="115">
        <f t="shared" si="120"/>
        <v>4330.8599999999997</v>
      </c>
      <c r="BAH55" s="95">
        <f t="shared" si="121"/>
        <v>51970.32</v>
      </c>
      <c r="BAI55" s="106" t="s">
        <v>862</v>
      </c>
      <c r="BAJ55" s="105">
        <v>51970.319999999992</v>
      </c>
      <c r="BAK55" s="90">
        <f t="shared" si="122"/>
        <v>4330.8599999999997</v>
      </c>
      <c r="BAL55" s="115">
        <f t="shared" ref="BAL55" si="2951">BAK55</f>
        <v>4330.8599999999997</v>
      </c>
      <c r="BAM55" s="115">
        <f t="shared" si="123"/>
        <v>4330.8599999999997</v>
      </c>
      <c r="BAN55" s="115">
        <f t="shared" si="123"/>
        <v>4330.8599999999997</v>
      </c>
      <c r="BAO55" s="115">
        <f t="shared" si="123"/>
        <v>4330.8599999999997</v>
      </c>
      <c r="BAP55" s="115">
        <f t="shared" si="123"/>
        <v>4330.8599999999997</v>
      </c>
      <c r="BAQ55" s="115">
        <f t="shared" si="123"/>
        <v>4330.8599999999997</v>
      </c>
      <c r="BAR55" s="115">
        <f t="shared" si="123"/>
        <v>4330.8599999999997</v>
      </c>
      <c r="BAS55" s="115">
        <f t="shared" si="123"/>
        <v>4330.8599999999997</v>
      </c>
      <c r="BAT55" s="115">
        <f t="shared" si="123"/>
        <v>4330.8599999999997</v>
      </c>
      <c r="BAU55" s="115">
        <f t="shared" si="123"/>
        <v>4330.8599999999997</v>
      </c>
      <c r="BAV55" s="115">
        <f t="shared" si="123"/>
        <v>4330.8599999999997</v>
      </c>
      <c r="BAW55" s="115">
        <f t="shared" si="123"/>
        <v>4330.8599999999997</v>
      </c>
      <c r="BAX55" s="95">
        <f t="shared" si="124"/>
        <v>51970.32</v>
      </c>
      <c r="BAY55" s="106" t="s">
        <v>862</v>
      </c>
      <c r="BAZ55" s="105">
        <v>51970.319999999992</v>
      </c>
      <c r="BBA55" s="90">
        <f t="shared" si="125"/>
        <v>4330.8599999999997</v>
      </c>
      <c r="BBB55" s="115">
        <f t="shared" ref="BBB55" si="2952">BBA55</f>
        <v>4330.8599999999997</v>
      </c>
      <c r="BBC55" s="115">
        <f t="shared" si="126"/>
        <v>4330.8599999999997</v>
      </c>
      <c r="BBD55" s="115">
        <f t="shared" si="126"/>
        <v>4330.8599999999997</v>
      </c>
      <c r="BBE55" s="115">
        <f t="shared" si="126"/>
        <v>4330.8599999999997</v>
      </c>
      <c r="BBF55" s="115">
        <f t="shared" si="126"/>
        <v>4330.8599999999997</v>
      </c>
      <c r="BBG55" s="115">
        <f t="shared" si="126"/>
        <v>4330.8599999999997</v>
      </c>
      <c r="BBH55" s="115">
        <f t="shared" si="126"/>
        <v>4330.8599999999997</v>
      </c>
      <c r="BBI55" s="115">
        <f t="shared" si="126"/>
        <v>4330.8599999999997</v>
      </c>
      <c r="BBJ55" s="115">
        <f t="shared" si="126"/>
        <v>4330.8599999999997</v>
      </c>
      <c r="BBK55" s="115">
        <f t="shared" si="126"/>
        <v>4330.8599999999997</v>
      </c>
      <c r="BBL55" s="115">
        <f t="shared" si="126"/>
        <v>4330.8599999999997</v>
      </c>
      <c r="BBM55" s="115">
        <f t="shared" si="126"/>
        <v>4330.8599999999997</v>
      </c>
      <c r="BBN55" s="95">
        <f t="shared" si="127"/>
        <v>51970.32</v>
      </c>
      <c r="BBO55" s="106" t="s">
        <v>862</v>
      </c>
      <c r="BBP55" s="105">
        <v>51970.319999999992</v>
      </c>
      <c r="BBQ55" s="90">
        <f t="shared" si="128"/>
        <v>4330.8599999999997</v>
      </c>
      <c r="BBR55" s="115">
        <f t="shared" ref="BBR55" si="2953">BBQ55</f>
        <v>4330.8599999999997</v>
      </c>
      <c r="BBS55" s="115">
        <f t="shared" si="129"/>
        <v>4330.8599999999997</v>
      </c>
      <c r="BBT55" s="115">
        <f t="shared" si="129"/>
        <v>4330.8599999999997</v>
      </c>
      <c r="BBU55" s="115">
        <f t="shared" si="129"/>
        <v>4330.8599999999997</v>
      </c>
      <c r="BBV55" s="115">
        <f t="shared" si="129"/>
        <v>4330.8599999999997</v>
      </c>
      <c r="BBW55" s="115">
        <f t="shared" si="129"/>
        <v>4330.8599999999997</v>
      </c>
      <c r="BBX55" s="115">
        <f t="shared" si="129"/>
        <v>4330.8599999999997</v>
      </c>
      <c r="BBY55" s="115">
        <f t="shared" si="129"/>
        <v>4330.8599999999997</v>
      </c>
      <c r="BBZ55" s="115">
        <f t="shared" si="129"/>
        <v>4330.8599999999997</v>
      </c>
      <c r="BCA55" s="115">
        <f t="shared" si="129"/>
        <v>4330.8599999999997</v>
      </c>
      <c r="BCB55" s="115">
        <f t="shared" si="129"/>
        <v>4330.8599999999997</v>
      </c>
      <c r="BCC55" s="115">
        <f t="shared" si="129"/>
        <v>4330.8599999999997</v>
      </c>
      <c r="BCD55" s="95">
        <f t="shared" si="130"/>
        <v>51970.32</v>
      </c>
      <c r="BCE55" s="106" t="s">
        <v>862</v>
      </c>
      <c r="BCF55" s="105">
        <v>51970.319999999992</v>
      </c>
      <c r="BCG55" s="90">
        <f t="shared" si="131"/>
        <v>4330.8599999999997</v>
      </c>
      <c r="BCH55" s="115">
        <f t="shared" ref="BCH55" si="2954">BCG55</f>
        <v>4330.8599999999997</v>
      </c>
      <c r="BCI55" s="115">
        <f t="shared" si="132"/>
        <v>4330.8599999999997</v>
      </c>
      <c r="BCJ55" s="115">
        <f t="shared" si="132"/>
        <v>4330.8599999999997</v>
      </c>
      <c r="BCK55" s="115">
        <f t="shared" si="132"/>
        <v>4330.8599999999997</v>
      </c>
      <c r="BCL55" s="115">
        <f t="shared" si="132"/>
        <v>4330.8599999999997</v>
      </c>
      <c r="BCM55" s="115">
        <f t="shared" si="132"/>
        <v>4330.8599999999997</v>
      </c>
      <c r="BCN55" s="115">
        <f t="shared" si="132"/>
        <v>4330.8599999999997</v>
      </c>
      <c r="BCO55" s="115">
        <f t="shared" si="132"/>
        <v>4330.8599999999997</v>
      </c>
      <c r="BCP55" s="115">
        <f t="shared" si="132"/>
        <v>4330.8599999999997</v>
      </c>
      <c r="BCQ55" s="115">
        <f t="shared" si="132"/>
        <v>4330.8599999999997</v>
      </c>
      <c r="BCR55" s="115">
        <f t="shared" si="132"/>
        <v>4330.8599999999997</v>
      </c>
      <c r="BCS55" s="115">
        <f t="shared" si="132"/>
        <v>4330.8599999999997</v>
      </c>
      <c r="BCT55" s="95">
        <f t="shared" si="133"/>
        <v>51970.32</v>
      </c>
      <c r="BCU55" s="106" t="s">
        <v>862</v>
      </c>
      <c r="BCV55" s="105">
        <v>51970.319999999992</v>
      </c>
      <c r="BCW55" s="90">
        <f t="shared" si="134"/>
        <v>4330.8599999999997</v>
      </c>
      <c r="BCX55" s="115">
        <f t="shared" ref="BCX55" si="2955">BCW55</f>
        <v>4330.8599999999997</v>
      </c>
      <c r="BCY55" s="115">
        <f t="shared" si="135"/>
        <v>4330.8599999999997</v>
      </c>
      <c r="BCZ55" s="115">
        <f t="shared" si="135"/>
        <v>4330.8599999999997</v>
      </c>
      <c r="BDA55" s="115">
        <f t="shared" si="135"/>
        <v>4330.8599999999997</v>
      </c>
      <c r="BDB55" s="115">
        <f t="shared" si="135"/>
        <v>4330.8599999999997</v>
      </c>
      <c r="BDC55" s="115">
        <f t="shared" si="135"/>
        <v>4330.8599999999997</v>
      </c>
      <c r="BDD55" s="115">
        <f t="shared" si="135"/>
        <v>4330.8599999999997</v>
      </c>
      <c r="BDE55" s="115">
        <f t="shared" si="135"/>
        <v>4330.8599999999997</v>
      </c>
      <c r="BDF55" s="115">
        <f t="shared" si="135"/>
        <v>4330.8599999999997</v>
      </c>
      <c r="BDG55" s="115">
        <f t="shared" si="135"/>
        <v>4330.8599999999997</v>
      </c>
      <c r="BDH55" s="115">
        <f t="shared" si="135"/>
        <v>4330.8599999999997</v>
      </c>
      <c r="BDI55" s="115">
        <f t="shared" si="135"/>
        <v>4330.8599999999997</v>
      </c>
      <c r="BDJ55" s="95">
        <f t="shared" si="136"/>
        <v>51970.32</v>
      </c>
      <c r="BDK55" s="106" t="s">
        <v>862</v>
      </c>
      <c r="BDL55" s="105">
        <v>51970.319999999992</v>
      </c>
      <c r="BDM55" s="90">
        <f t="shared" si="137"/>
        <v>4330.8599999999997</v>
      </c>
      <c r="BDN55" s="115">
        <f t="shared" ref="BDN55" si="2956">BDM55</f>
        <v>4330.8599999999997</v>
      </c>
      <c r="BDO55" s="115">
        <f t="shared" si="138"/>
        <v>4330.8599999999997</v>
      </c>
      <c r="BDP55" s="115">
        <f t="shared" si="138"/>
        <v>4330.8599999999997</v>
      </c>
      <c r="BDQ55" s="115">
        <f t="shared" si="138"/>
        <v>4330.8599999999997</v>
      </c>
      <c r="BDR55" s="115">
        <f t="shared" si="138"/>
        <v>4330.8599999999997</v>
      </c>
      <c r="BDS55" s="115">
        <f t="shared" si="138"/>
        <v>4330.8599999999997</v>
      </c>
      <c r="BDT55" s="115">
        <f t="shared" si="138"/>
        <v>4330.8599999999997</v>
      </c>
      <c r="BDU55" s="115">
        <f t="shared" si="138"/>
        <v>4330.8599999999997</v>
      </c>
      <c r="BDV55" s="115">
        <f t="shared" si="138"/>
        <v>4330.8599999999997</v>
      </c>
      <c r="BDW55" s="115">
        <f t="shared" si="138"/>
        <v>4330.8599999999997</v>
      </c>
      <c r="BDX55" s="115">
        <f t="shared" si="138"/>
        <v>4330.8599999999997</v>
      </c>
      <c r="BDY55" s="115">
        <f t="shared" si="138"/>
        <v>4330.8599999999997</v>
      </c>
      <c r="BDZ55" s="95">
        <f t="shared" si="139"/>
        <v>51970.32</v>
      </c>
      <c r="BEA55" s="106" t="s">
        <v>862</v>
      </c>
      <c r="BEB55" s="105">
        <v>51970.319999999992</v>
      </c>
      <c r="BEC55" s="90">
        <f t="shared" si="140"/>
        <v>4330.8599999999997</v>
      </c>
      <c r="BED55" s="115">
        <f t="shared" ref="BED55" si="2957">BEC55</f>
        <v>4330.8599999999997</v>
      </c>
      <c r="BEE55" s="115">
        <f t="shared" si="141"/>
        <v>4330.8599999999997</v>
      </c>
      <c r="BEF55" s="115">
        <f t="shared" si="141"/>
        <v>4330.8599999999997</v>
      </c>
      <c r="BEG55" s="115">
        <f t="shared" si="141"/>
        <v>4330.8599999999997</v>
      </c>
      <c r="BEH55" s="115">
        <f t="shared" si="141"/>
        <v>4330.8599999999997</v>
      </c>
      <c r="BEI55" s="115">
        <f t="shared" si="141"/>
        <v>4330.8599999999997</v>
      </c>
      <c r="BEJ55" s="115">
        <f t="shared" si="141"/>
        <v>4330.8599999999997</v>
      </c>
      <c r="BEK55" s="115">
        <f t="shared" si="141"/>
        <v>4330.8599999999997</v>
      </c>
      <c r="BEL55" s="115">
        <f t="shared" si="141"/>
        <v>4330.8599999999997</v>
      </c>
      <c r="BEM55" s="115">
        <f t="shared" si="141"/>
        <v>4330.8599999999997</v>
      </c>
      <c r="BEN55" s="115">
        <f t="shared" si="141"/>
        <v>4330.8599999999997</v>
      </c>
      <c r="BEO55" s="115">
        <f t="shared" si="141"/>
        <v>4330.8599999999997</v>
      </c>
      <c r="BEP55" s="95">
        <f t="shared" si="142"/>
        <v>51970.32</v>
      </c>
      <c r="BEQ55" s="106" t="s">
        <v>862</v>
      </c>
      <c r="BER55" s="105">
        <v>51970.319999999992</v>
      </c>
      <c r="BES55" s="90">
        <f t="shared" si="143"/>
        <v>4330.8599999999997</v>
      </c>
      <c r="BET55" s="115">
        <f t="shared" ref="BET55" si="2958">BES55</f>
        <v>4330.8599999999997</v>
      </c>
      <c r="BEU55" s="115">
        <f t="shared" si="144"/>
        <v>4330.8599999999997</v>
      </c>
      <c r="BEV55" s="115">
        <f t="shared" si="144"/>
        <v>4330.8599999999997</v>
      </c>
      <c r="BEW55" s="115">
        <f t="shared" si="144"/>
        <v>4330.8599999999997</v>
      </c>
      <c r="BEX55" s="115">
        <f t="shared" si="144"/>
        <v>4330.8599999999997</v>
      </c>
      <c r="BEY55" s="115">
        <f t="shared" si="144"/>
        <v>4330.8599999999997</v>
      </c>
      <c r="BEZ55" s="115">
        <f t="shared" si="144"/>
        <v>4330.8599999999997</v>
      </c>
      <c r="BFA55" s="115">
        <f t="shared" si="144"/>
        <v>4330.8599999999997</v>
      </c>
      <c r="BFB55" s="115">
        <f t="shared" si="144"/>
        <v>4330.8599999999997</v>
      </c>
      <c r="BFC55" s="115">
        <f t="shared" si="144"/>
        <v>4330.8599999999997</v>
      </c>
      <c r="BFD55" s="115">
        <f t="shared" si="144"/>
        <v>4330.8599999999997</v>
      </c>
      <c r="BFE55" s="115">
        <f t="shared" si="144"/>
        <v>4330.8599999999997</v>
      </c>
      <c r="BFF55" s="95">
        <f t="shared" si="145"/>
        <v>51970.32</v>
      </c>
      <c r="BFG55" s="106" t="s">
        <v>862</v>
      </c>
      <c r="BFH55" s="105">
        <v>51970.319999999992</v>
      </c>
      <c r="BFI55" s="90">
        <f t="shared" si="146"/>
        <v>4330.8599999999997</v>
      </c>
      <c r="BFJ55" s="115">
        <f t="shared" ref="BFJ55" si="2959">BFI55</f>
        <v>4330.8599999999997</v>
      </c>
      <c r="BFK55" s="115">
        <f t="shared" si="147"/>
        <v>4330.8599999999997</v>
      </c>
      <c r="BFL55" s="115">
        <f t="shared" si="147"/>
        <v>4330.8599999999997</v>
      </c>
      <c r="BFM55" s="115">
        <f t="shared" si="147"/>
        <v>4330.8599999999997</v>
      </c>
      <c r="BFN55" s="115">
        <f t="shared" si="147"/>
        <v>4330.8599999999997</v>
      </c>
      <c r="BFO55" s="115">
        <f t="shared" si="147"/>
        <v>4330.8599999999997</v>
      </c>
      <c r="BFP55" s="115">
        <f t="shared" si="147"/>
        <v>4330.8599999999997</v>
      </c>
      <c r="BFQ55" s="115">
        <f t="shared" si="147"/>
        <v>4330.8599999999997</v>
      </c>
      <c r="BFR55" s="115">
        <f t="shared" si="147"/>
        <v>4330.8599999999997</v>
      </c>
      <c r="BFS55" s="115">
        <f t="shared" si="147"/>
        <v>4330.8599999999997</v>
      </c>
      <c r="BFT55" s="115">
        <f t="shared" si="147"/>
        <v>4330.8599999999997</v>
      </c>
      <c r="BFU55" s="115">
        <f t="shared" si="147"/>
        <v>4330.8599999999997</v>
      </c>
      <c r="BFV55" s="95">
        <f t="shared" si="148"/>
        <v>51970.32</v>
      </c>
      <c r="BFW55" s="106" t="s">
        <v>862</v>
      </c>
      <c r="BFX55" s="105">
        <v>51970.319999999992</v>
      </c>
      <c r="BFY55" s="90">
        <f t="shared" si="149"/>
        <v>4330.8599999999997</v>
      </c>
      <c r="BFZ55" s="115">
        <f t="shared" ref="BFZ55" si="2960">BFY55</f>
        <v>4330.8599999999997</v>
      </c>
      <c r="BGA55" s="115">
        <f t="shared" si="150"/>
        <v>4330.8599999999997</v>
      </c>
      <c r="BGB55" s="115">
        <f t="shared" si="150"/>
        <v>4330.8599999999997</v>
      </c>
      <c r="BGC55" s="115">
        <f t="shared" si="150"/>
        <v>4330.8599999999997</v>
      </c>
      <c r="BGD55" s="115">
        <f t="shared" si="150"/>
        <v>4330.8599999999997</v>
      </c>
      <c r="BGE55" s="115">
        <f t="shared" si="150"/>
        <v>4330.8599999999997</v>
      </c>
      <c r="BGF55" s="115">
        <f t="shared" si="150"/>
        <v>4330.8599999999997</v>
      </c>
      <c r="BGG55" s="115">
        <f t="shared" si="150"/>
        <v>4330.8599999999997</v>
      </c>
      <c r="BGH55" s="115">
        <f t="shared" si="150"/>
        <v>4330.8599999999997</v>
      </c>
      <c r="BGI55" s="115">
        <f t="shared" si="150"/>
        <v>4330.8599999999997</v>
      </c>
      <c r="BGJ55" s="115">
        <f t="shared" si="150"/>
        <v>4330.8599999999997</v>
      </c>
      <c r="BGK55" s="115">
        <f t="shared" si="150"/>
        <v>4330.8599999999997</v>
      </c>
      <c r="BGL55" s="95">
        <f t="shared" si="151"/>
        <v>51970.32</v>
      </c>
      <c r="BGM55" s="106" t="s">
        <v>862</v>
      </c>
      <c r="BGN55" s="105">
        <v>51970.319999999992</v>
      </c>
      <c r="BGO55" s="90">
        <f t="shared" si="152"/>
        <v>4330.8599999999997</v>
      </c>
      <c r="BGP55" s="115">
        <f t="shared" ref="BGP55" si="2961">BGO55</f>
        <v>4330.8599999999997</v>
      </c>
      <c r="BGQ55" s="115">
        <f t="shared" si="153"/>
        <v>4330.8599999999997</v>
      </c>
      <c r="BGR55" s="115">
        <f t="shared" si="153"/>
        <v>4330.8599999999997</v>
      </c>
      <c r="BGS55" s="115">
        <f t="shared" si="153"/>
        <v>4330.8599999999997</v>
      </c>
      <c r="BGT55" s="115">
        <f t="shared" si="153"/>
        <v>4330.8599999999997</v>
      </c>
      <c r="BGU55" s="115">
        <f t="shared" si="153"/>
        <v>4330.8599999999997</v>
      </c>
      <c r="BGV55" s="115">
        <f t="shared" si="153"/>
        <v>4330.8599999999997</v>
      </c>
      <c r="BGW55" s="115">
        <f t="shared" si="153"/>
        <v>4330.8599999999997</v>
      </c>
      <c r="BGX55" s="115">
        <f t="shared" si="153"/>
        <v>4330.8599999999997</v>
      </c>
      <c r="BGY55" s="115">
        <f t="shared" si="153"/>
        <v>4330.8599999999997</v>
      </c>
      <c r="BGZ55" s="115">
        <f t="shared" si="153"/>
        <v>4330.8599999999997</v>
      </c>
      <c r="BHA55" s="115">
        <f t="shared" si="153"/>
        <v>4330.8599999999997</v>
      </c>
      <c r="BHB55" s="95">
        <f t="shared" si="154"/>
        <v>51970.32</v>
      </c>
      <c r="BHC55" s="106" t="s">
        <v>862</v>
      </c>
      <c r="BHD55" s="105">
        <v>51970.319999999992</v>
      </c>
      <c r="BHE55" s="90">
        <f t="shared" si="155"/>
        <v>4330.8599999999997</v>
      </c>
      <c r="BHF55" s="115">
        <f t="shared" ref="BHF55" si="2962">BHE55</f>
        <v>4330.8599999999997</v>
      </c>
      <c r="BHG55" s="115">
        <f t="shared" si="156"/>
        <v>4330.8599999999997</v>
      </c>
      <c r="BHH55" s="115">
        <f t="shared" si="156"/>
        <v>4330.8599999999997</v>
      </c>
      <c r="BHI55" s="115">
        <f t="shared" si="156"/>
        <v>4330.8599999999997</v>
      </c>
      <c r="BHJ55" s="115">
        <f t="shared" si="156"/>
        <v>4330.8599999999997</v>
      </c>
      <c r="BHK55" s="115">
        <f t="shared" si="156"/>
        <v>4330.8599999999997</v>
      </c>
      <c r="BHL55" s="115">
        <f t="shared" si="156"/>
        <v>4330.8599999999997</v>
      </c>
      <c r="BHM55" s="115">
        <f t="shared" si="156"/>
        <v>4330.8599999999997</v>
      </c>
      <c r="BHN55" s="115">
        <f t="shared" si="156"/>
        <v>4330.8599999999997</v>
      </c>
      <c r="BHO55" s="115">
        <f t="shared" si="156"/>
        <v>4330.8599999999997</v>
      </c>
      <c r="BHP55" s="115">
        <f t="shared" si="156"/>
        <v>4330.8599999999997</v>
      </c>
      <c r="BHQ55" s="115">
        <f t="shared" si="156"/>
        <v>4330.8599999999997</v>
      </c>
      <c r="BHR55" s="95">
        <f t="shared" si="157"/>
        <v>51970.32</v>
      </c>
      <c r="BHS55" s="106" t="s">
        <v>862</v>
      </c>
      <c r="BHT55" s="105">
        <v>51970.319999999992</v>
      </c>
      <c r="BHU55" s="90">
        <f t="shared" si="158"/>
        <v>4330.8599999999997</v>
      </c>
      <c r="BHV55" s="115">
        <f t="shared" ref="BHV55" si="2963">BHU55</f>
        <v>4330.8599999999997</v>
      </c>
      <c r="BHW55" s="115">
        <f t="shared" si="159"/>
        <v>4330.8599999999997</v>
      </c>
      <c r="BHX55" s="115">
        <f t="shared" si="159"/>
        <v>4330.8599999999997</v>
      </c>
      <c r="BHY55" s="115">
        <f t="shared" si="159"/>
        <v>4330.8599999999997</v>
      </c>
      <c r="BHZ55" s="115">
        <f t="shared" si="159"/>
        <v>4330.8599999999997</v>
      </c>
      <c r="BIA55" s="115">
        <f t="shared" si="159"/>
        <v>4330.8599999999997</v>
      </c>
      <c r="BIB55" s="115">
        <f t="shared" si="159"/>
        <v>4330.8599999999997</v>
      </c>
      <c r="BIC55" s="115">
        <f t="shared" si="159"/>
        <v>4330.8599999999997</v>
      </c>
      <c r="BID55" s="115">
        <f t="shared" si="159"/>
        <v>4330.8599999999997</v>
      </c>
      <c r="BIE55" s="115">
        <f t="shared" si="159"/>
        <v>4330.8599999999997</v>
      </c>
      <c r="BIF55" s="115">
        <f t="shared" si="159"/>
        <v>4330.8599999999997</v>
      </c>
      <c r="BIG55" s="115">
        <f t="shared" si="159"/>
        <v>4330.8599999999997</v>
      </c>
      <c r="BIH55" s="95">
        <f t="shared" si="160"/>
        <v>51970.32</v>
      </c>
      <c r="BII55" s="106" t="s">
        <v>862</v>
      </c>
      <c r="BIJ55" s="105">
        <v>51970.319999999992</v>
      </c>
      <c r="BIK55" s="90">
        <f t="shared" si="161"/>
        <v>4330.8599999999997</v>
      </c>
      <c r="BIL55" s="115">
        <f t="shared" ref="BIL55" si="2964">BIK55</f>
        <v>4330.8599999999997</v>
      </c>
      <c r="BIM55" s="115">
        <f t="shared" si="162"/>
        <v>4330.8599999999997</v>
      </c>
      <c r="BIN55" s="115">
        <f t="shared" si="162"/>
        <v>4330.8599999999997</v>
      </c>
      <c r="BIO55" s="115">
        <f t="shared" si="162"/>
        <v>4330.8599999999997</v>
      </c>
      <c r="BIP55" s="115">
        <f t="shared" si="162"/>
        <v>4330.8599999999997</v>
      </c>
      <c r="BIQ55" s="115">
        <f t="shared" si="162"/>
        <v>4330.8599999999997</v>
      </c>
      <c r="BIR55" s="115">
        <f t="shared" si="162"/>
        <v>4330.8599999999997</v>
      </c>
      <c r="BIS55" s="115">
        <f t="shared" si="162"/>
        <v>4330.8599999999997</v>
      </c>
      <c r="BIT55" s="115">
        <f t="shared" si="162"/>
        <v>4330.8599999999997</v>
      </c>
      <c r="BIU55" s="115">
        <f t="shared" si="162"/>
        <v>4330.8599999999997</v>
      </c>
      <c r="BIV55" s="115">
        <f t="shared" si="162"/>
        <v>4330.8599999999997</v>
      </c>
      <c r="BIW55" s="115">
        <f t="shared" si="162"/>
        <v>4330.8599999999997</v>
      </c>
      <c r="BIX55" s="95">
        <f t="shared" si="163"/>
        <v>51970.32</v>
      </c>
      <c r="BIY55" s="106" t="s">
        <v>862</v>
      </c>
      <c r="BIZ55" s="105">
        <v>51970.319999999992</v>
      </c>
      <c r="BJA55" s="90">
        <f t="shared" si="164"/>
        <v>4330.8599999999997</v>
      </c>
      <c r="BJB55" s="115">
        <f t="shared" ref="BJB55" si="2965">BJA55</f>
        <v>4330.8599999999997</v>
      </c>
      <c r="BJC55" s="115">
        <f t="shared" si="165"/>
        <v>4330.8599999999997</v>
      </c>
      <c r="BJD55" s="115">
        <f t="shared" si="165"/>
        <v>4330.8599999999997</v>
      </c>
      <c r="BJE55" s="115">
        <f t="shared" si="165"/>
        <v>4330.8599999999997</v>
      </c>
      <c r="BJF55" s="115">
        <f t="shared" si="165"/>
        <v>4330.8599999999997</v>
      </c>
      <c r="BJG55" s="115">
        <f t="shared" si="165"/>
        <v>4330.8599999999997</v>
      </c>
      <c r="BJH55" s="115">
        <f t="shared" si="165"/>
        <v>4330.8599999999997</v>
      </c>
      <c r="BJI55" s="115">
        <f t="shared" si="165"/>
        <v>4330.8599999999997</v>
      </c>
      <c r="BJJ55" s="115">
        <f t="shared" si="165"/>
        <v>4330.8599999999997</v>
      </c>
      <c r="BJK55" s="115">
        <f t="shared" si="165"/>
        <v>4330.8599999999997</v>
      </c>
      <c r="BJL55" s="115">
        <f t="shared" si="165"/>
        <v>4330.8599999999997</v>
      </c>
      <c r="BJM55" s="115">
        <f t="shared" si="165"/>
        <v>4330.8599999999997</v>
      </c>
      <c r="BJN55" s="95">
        <f t="shared" si="166"/>
        <v>51970.32</v>
      </c>
      <c r="BJO55" s="106" t="s">
        <v>862</v>
      </c>
      <c r="BJP55" s="105">
        <v>51970.319999999992</v>
      </c>
      <c r="BJQ55" s="90">
        <f t="shared" si="167"/>
        <v>4330.8599999999997</v>
      </c>
      <c r="BJR55" s="115">
        <f t="shared" ref="BJR55" si="2966">BJQ55</f>
        <v>4330.8599999999997</v>
      </c>
      <c r="BJS55" s="115">
        <f t="shared" si="168"/>
        <v>4330.8599999999997</v>
      </c>
      <c r="BJT55" s="115">
        <f t="shared" si="168"/>
        <v>4330.8599999999997</v>
      </c>
      <c r="BJU55" s="115">
        <f t="shared" si="168"/>
        <v>4330.8599999999997</v>
      </c>
      <c r="BJV55" s="115">
        <f t="shared" si="168"/>
        <v>4330.8599999999997</v>
      </c>
      <c r="BJW55" s="115">
        <f t="shared" si="168"/>
        <v>4330.8599999999997</v>
      </c>
      <c r="BJX55" s="115">
        <f t="shared" si="168"/>
        <v>4330.8599999999997</v>
      </c>
      <c r="BJY55" s="115">
        <f t="shared" si="168"/>
        <v>4330.8599999999997</v>
      </c>
      <c r="BJZ55" s="115">
        <f t="shared" si="168"/>
        <v>4330.8599999999997</v>
      </c>
      <c r="BKA55" s="115">
        <f t="shared" si="168"/>
        <v>4330.8599999999997</v>
      </c>
      <c r="BKB55" s="115">
        <f t="shared" si="168"/>
        <v>4330.8599999999997</v>
      </c>
      <c r="BKC55" s="115">
        <f t="shared" si="168"/>
        <v>4330.8599999999997</v>
      </c>
      <c r="BKD55" s="95">
        <f t="shared" si="169"/>
        <v>51970.32</v>
      </c>
      <c r="BKE55" s="106" t="s">
        <v>862</v>
      </c>
      <c r="BKF55" s="105">
        <v>51970.319999999992</v>
      </c>
      <c r="BKG55" s="90">
        <f t="shared" si="170"/>
        <v>4330.8599999999997</v>
      </c>
      <c r="BKH55" s="115">
        <f t="shared" ref="BKH55" si="2967">BKG55</f>
        <v>4330.8599999999997</v>
      </c>
      <c r="BKI55" s="115">
        <f t="shared" si="171"/>
        <v>4330.8599999999997</v>
      </c>
      <c r="BKJ55" s="115">
        <f t="shared" si="171"/>
        <v>4330.8599999999997</v>
      </c>
      <c r="BKK55" s="115">
        <f t="shared" si="171"/>
        <v>4330.8599999999997</v>
      </c>
      <c r="BKL55" s="115">
        <f t="shared" si="171"/>
        <v>4330.8599999999997</v>
      </c>
      <c r="BKM55" s="115">
        <f t="shared" si="171"/>
        <v>4330.8599999999997</v>
      </c>
      <c r="BKN55" s="115">
        <f t="shared" si="171"/>
        <v>4330.8599999999997</v>
      </c>
      <c r="BKO55" s="115">
        <f t="shared" si="171"/>
        <v>4330.8599999999997</v>
      </c>
      <c r="BKP55" s="115">
        <f t="shared" si="171"/>
        <v>4330.8599999999997</v>
      </c>
      <c r="BKQ55" s="115">
        <f t="shared" si="171"/>
        <v>4330.8599999999997</v>
      </c>
      <c r="BKR55" s="115">
        <f t="shared" si="171"/>
        <v>4330.8599999999997</v>
      </c>
      <c r="BKS55" s="115">
        <f t="shared" si="171"/>
        <v>4330.8599999999997</v>
      </c>
      <c r="BKT55" s="95">
        <f t="shared" si="172"/>
        <v>51970.32</v>
      </c>
      <c r="BKU55" s="106" t="s">
        <v>862</v>
      </c>
      <c r="BKV55" s="105">
        <v>51970.319999999992</v>
      </c>
      <c r="BKW55" s="90">
        <f t="shared" si="173"/>
        <v>4330.8599999999997</v>
      </c>
      <c r="BKX55" s="115">
        <f t="shared" ref="BKX55" si="2968">BKW55</f>
        <v>4330.8599999999997</v>
      </c>
      <c r="BKY55" s="115">
        <f t="shared" si="174"/>
        <v>4330.8599999999997</v>
      </c>
      <c r="BKZ55" s="115">
        <f t="shared" si="174"/>
        <v>4330.8599999999997</v>
      </c>
      <c r="BLA55" s="115">
        <f t="shared" si="174"/>
        <v>4330.8599999999997</v>
      </c>
      <c r="BLB55" s="115">
        <f t="shared" si="174"/>
        <v>4330.8599999999997</v>
      </c>
      <c r="BLC55" s="115">
        <f t="shared" si="174"/>
        <v>4330.8599999999997</v>
      </c>
      <c r="BLD55" s="115">
        <f t="shared" si="174"/>
        <v>4330.8599999999997</v>
      </c>
      <c r="BLE55" s="115">
        <f t="shared" si="174"/>
        <v>4330.8599999999997</v>
      </c>
      <c r="BLF55" s="115">
        <f t="shared" si="174"/>
        <v>4330.8599999999997</v>
      </c>
      <c r="BLG55" s="115">
        <f t="shared" si="174"/>
        <v>4330.8599999999997</v>
      </c>
      <c r="BLH55" s="115">
        <f t="shared" si="174"/>
        <v>4330.8599999999997</v>
      </c>
      <c r="BLI55" s="115">
        <f t="shared" si="174"/>
        <v>4330.8599999999997</v>
      </c>
      <c r="BLJ55" s="95">
        <f t="shared" si="175"/>
        <v>51970.32</v>
      </c>
      <c r="BLK55" s="106" t="s">
        <v>862</v>
      </c>
      <c r="BLL55" s="105">
        <v>51970.319999999992</v>
      </c>
      <c r="BLM55" s="90">
        <f t="shared" si="176"/>
        <v>4330.8599999999997</v>
      </c>
      <c r="BLN55" s="115">
        <f t="shared" ref="BLN55" si="2969">BLM55</f>
        <v>4330.8599999999997</v>
      </c>
      <c r="BLO55" s="115">
        <f t="shared" si="177"/>
        <v>4330.8599999999997</v>
      </c>
      <c r="BLP55" s="115">
        <f t="shared" si="177"/>
        <v>4330.8599999999997</v>
      </c>
      <c r="BLQ55" s="115">
        <f t="shared" si="177"/>
        <v>4330.8599999999997</v>
      </c>
      <c r="BLR55" s="115">
        <f t="shared" si="177"/>
        <v>4330.8599999999997</v>
      </c>
      <c r="BLS55" s="115">
        <f t="shared" si="177"/>
        <v>4330.8599999999997</v>
      </c>
      <c r="BLT55" s="115">
        <f t="shared" si="177"/>
        <v>4330.8599999999997</v>
      </c>
      <c r="BLU55" s="115">
        <f t="shared" si="177"/>
        <v>4330.8599999999997</v>
      </c>
      <c r="BLV55" s="115">
        <f t="shared" si="177"/>
        <v>4330.8599999999997</v>
      </c>
      <c r="BLW55" s="115">
        <f t="shared" si="177"/>
        <v>4330.8599999999997</v>
      </c>
      <c r="BLX55" s="115">
        <f t="shared" si="177"/>
        <v>4330.8599999999997</v>
      </c>
      <c r="BLY55" s="115">
        <f t="shared" si="177"/>
        <v>4330.8599999999997</v>
      </c>
      <c r="BLZ55" s="95">
        <f t="shared" si="178"/>
        <v>51970.32</v>
      </c>
      <c r="BMA55" s="106" t="s">
        <v>862</v>
      </c>
      <c r="BMB55" s="105">
        <v>51970.319999999992</v>
      </c>
      <c r="BMC55" s="90">
        <f t="shared" si="179"/>
        <v>4330.8599999999997</v>
      </c>
      <c r="BMD55" s="115">
        <f t="shared" ref="BMD55" si="2970">BMC55</f>
        <v>4330.8599999999997</v>
      </c>
      <c r="BME55" s="115">
        <f t="shared" si="180"/>
        <v>4330.8599999999997</v>
      </c>
      <c r="BMF55" s="115">
        <f t="shared" si="180"/>
        <v>4330.8599999999997</v>
      </c>
      <c r="BMG55" s="115">
        <f t="shared" si="180"/>
        <v>4330.8599999999997</v>
      </c>
      <c r="BMH55" s="115">
        <f t="shared" si="180"/>
        <v>4330.8599999999997</v>
      </c>
      <c r="BMI55" s="115">
        <f t="shared" si="180"/>
        <v>4330.8599999999997</v>
      </c>
      <c r="BMJ55" s="115">
        <f t="shared" si="180"/>
        <v>4330.8599999999997</v>
      </c>
      <c r="BMK55" s="115">
        <f t="shared" si="180"/>
        <v>4330.8599999999997</v>
      </c>
      <c r="BML55" s="115">
        <f t="shared" si="180"/>
        <v>4330.8599999999997</v>
      </c>
      <c r="BMM55" s="115">
        <f t="shared" si="180"/>
        <v>4330.8599999999997</v>
      </c>
      <c r="BMN55" s="115">
        <f t="shared" si="180"/>
        <v>4330.8599999999997</v>
      </c>
      <c r="BMO55" s="115">
        <f t="shared" si="180"/>
        <v>4330.8599999999997</v>
      </c>
      <c r="BMP55" s="95">
        <f t="shared" si="181"/>
        <v>51970.32</v>
      </c>
      <c r="BMQ55" s="106" t="s">
        <v>862</v>
      </c>
      <c r="BMR55" s="105">
        <v>51970.319999999992</v>
      </c>
      <c r="BMS55" s="90">
        <f t="shared" si="182"/>
        <v>4330.8599999999997</v>
      </c>
      <c r="BMT55" s="115">
        <f t="shared" ref="BMT55" si="2971">BMS55</f>
        <v>4330.8599999999997</v>
      </c>
      <c r="BMU55" s="115">
        <f t="shared" si="183"/>
        <v>4330.8599999999997</v>
      </c>
      <c r="BMV55" s="115">
        <f t="shared" si="183"/>
        <v>4330.8599999999997</v>
      </c>
      <c r="BMW55" s="115">
        <f t="shared" si="183"/>
        <v>4330.8599999999997</v>
      </c>
      <c r="BMX55" s="115">
        <f t="shared" si="183"/>
        <v>4330.8599999999997</v>
      </c>
      <c r="BMY55" s="115">
        <f t="shared" si="183"/>
        <v>4330.8599999999997</v>
      </c>
      <c r="BMZ55" s="115">
        <f t="shared" si="183"/>
        <v>4330.8599999999997</v>
      </c>
      <c r="BNA55" s="115">
        <f t="shared" si="183"/>
        <v>4330.8599999999997</v>
      </c>
      <c r="BNB55" s="115">
        <f t="shared" si="183"/>
        <v>4330.8599999999997</v>
      </c>
      <c r="BNC55" s="115">
        <f t="shared" si="183"/>
        <v>4330.8599999999997</v>
      </c>
      <c r="BND55" s="115">
        <f t="shared" si="183"/>
        <v>4330.8599999999997</v>
      </c>
      <c r="BNE55" s="115">
        <f t="shared" si="183"/>
        <v>4330.8599999999997</v>
      </c>
      <c r="BNF55" s="95">
        <f t="shared" si="184"/>
        <v>51970.32</v>
      </c>
      <c r="BNG55" s="106" t="s">
        <v>862</v>
      </c>
      <c r="BNH55" s="105">
        <v>51970.319999999992</v>
      </c>
      <c r="BNI55" s="90">
        <f t="shared" si="185"/>
        <v>4330.8599999999997</v>
      </c>
      <c r="BNJ55" s="115">
        <f t="shared" ref="BNJ55" si="2972">BNI55</f>
        <v>4330.8599999999997</v>
      </c>
      <c r="BNK55" s="115">
        <f t="shared" si="186"/>
        <v>4330.8599999999997</v>
      </c>
      <c r="BNL55" s="115">
        <f t="shared" si="186"/>
        <v>4330.8599999999997</v>
      </c>
      <c r="BNM55" s="115">
        <f t="shared" si="186"/>
        <v>4330.8599999999997</v>
      </c>
      <c r="BNN55" s="115">
        <f t="shared" si="186"/>
        <v>4330.8599999999997</v>
      </c>
      <c r="BNO55" s="115">
        <f t="shared" si="186"/>
        <v>4330.8599999999997</v>
      </c>
      <c r="BNP55" s="115">
        <f t="shared" si="186"/>
        <v>4330.8599999999997</v>
      </c>
      <c r="BNQ55" s="115">
        <f t="shared" si="186"/>
        <v>4330.8599999999997</v>
      </c>
      <c r="BNR55" s="115">
        <f t="shared" si="186"/>
        <v>4330.8599999999997</v>
      </c>
      <c r="BNS55" s="115">
        <f t="shared" si="186"/>
        <v>4330.8599999999997</v>
      </c>
      <c r="BNT55" s="115">
        <f t="shared" si="186"/>
        <v>4330.8599999999997</v>
      </c>
      <c r="BNU55" s="115">
        <f t="shared" si="186"/>
        <v>4330.8599999999997</v>
      </c>
      <c r="BNV55" s="95">
        <f t="shared" si="187"/>
        <v>51970.32</v>
      </c>
      <c r="BNW55" s="106" t="s">
        <v>862</v>
      </c>
      <c r="BNX55" s="105">
        <v>51970.319999999992</v>
      </c>
      <c r="BNY55" s="90">
        <f t="shared" si="188"/>
        <v>4330.8599999999997</v>
      </c>
      <c r="BNZ55" s="115">
        <f t="shared" ref="BNZ55" si="2973">BNY55</f>
        <v>4330.8599999999997</v>
      </c>
      <c r="BOA55" s="115">
        <f t="shared" si="189"/>
        <v>4330.8599999999997</v>
      </c>
      <c r="BOB55" s="115">
        <f t="shared" si="189"/>
        <v>4330.8599999999997</v>
      </c>
      <c r="BOC55" s="115">
        <f t="shared" si="189"/>
        <v>4330.8599999999997</v>
      </c>
      <c r="BOD55" s="115">
        <f t="shared" si="189"/>
        <v>4330.8599999999997</v>
      </c>
      <c r="BOE55" s="115">
        <f t="shared" si="189"/>
        <v>4330.8599999999997</v>
      </c>
      <c r="BOF55" s="115">
        <f t="shared" si="189"/>
        <v>4330.8599999999997</v>
      </c>
      <c r="BOG55" s="115">
        <f t="shared" si="189"/>
        <v>4330.8599999999997</v>
      </c>
      <c r="BOH55" s="115">
        <f t="shared" si="189"/>
        <v>4330.8599999999997</v>
      </c>
      <c r="BOI55" s="115">
        <f t="shared" si="189"/>
        <v>4330.8599999999997</v>
      </c>
      <c r="BOJ55" s="115">
        <f t="shared" si="189"/>
        <v>4330.8599999999997</v>
      </c>
      <c r="BOK55" s="115">
        <f t="shared" si="189"/>
        <v>4330.8599999999997</v>
      </c>
      <c r="BOL55" s="95">
        <f t="shared" si="190"/>
        <v>51970.32</v>
      </c>
      <c r="BOM55" s="106" t="s">
        <v>862</v>
      </c>
      <c r="BON55" s="105">
        <v>51970.319999999992</v>
      </c>
      <c r="BOO55" s="90">
        <f t="shared" si="191"/>
        <v>4330.8599999999997</v>
      </c>
      <c r="BOP55" s="115">
        <f t="shared" ref="BOP55" si="2974">BOO55</f>
        <v>4330.8599999999997</v>
      </c>
      <c r="BOQ55" s="115">
        <f t="shared" si="192"/>
        <v>4330.8599999999997</v>
      </c>
      <c r="BOR55" s="115">
        <f t="shared" si="192"/>
        <v>4330.8599999999997</v>
      </c>
      <c r="BOS55" s="115">
        <f t="shared" si="192"/>
        <v>4330.8599999999997</v>
      </c>
      <c r="BOT55" s="115">
        <f t="shared" si="192"/>
        <v>4330.8599999999997</v>
      </c>
      <c r="BOU55" s="115">
        <f t="shared" si="192"/>
        <v>4330.8599999999997</v>
      </c>
      <c r="BOV55" s="115">
        <f t="shared" si="192"/>
        <v>4330.8599999999997</v>
      </c>
      <c r="BOW55" s="115">
        <f t="shared" si="192"/>
        <v>4330.8599999999997</v>
      </c>
      <c r="BOX55" s="115">
        <f t="shared" si="192"/>
        <v>4330.8599999999997</v>
      </c>
      <c r="BOY55" s="115">
        <f t="shared" si="192"/>
        <v>4330.8599999999997</v>
      </c>
      <c r="BOZ55" s="115">
        <f t="shared" si="192"/>
        <v>4330.8599999999997</v>
      </c>
      <c r="BPA55" s="115">
        <f t="shared" si="192"/>
        <v>4330.8599999999997</v>
      </c>
      <c r="BPB55" s="95">
        <f t="shared" si="193"/>
        <v>51970.32</v>
      </c>
      <c r="BPC55" s="106" t="s">
        <v>862</v>
      </c>
      <c r="BPD55" s="105">
        <v>51970.319999999992</v>
      </c>
      <c r="BPE55" s="90">
        <f t="shared" si="194"/>
        <v>4330.8599999999997</v>
      </c>
      <c r="BPF55" s="115">
        <f t="shared" ref="BPF55" si="2975">BPE55</f>
        <v>4330.8599999999997</v>
      </c>
      <c r="BPG55" s="115">
        <f t="shared" si="195"/>
        <v>4330.8599999999997</v>
      </c>
      <c r="BPH55" s="115">
        <f t="shared" si="195"/>
        <v>4330.8599999999997</v>
      </c>
      <c r="BPI55" s="115">
        <f t="shared" si="195"/>
        <v>4330.8599999999997</v>
      </c>
      <c r="BPJ55" s="115">
        <f t="shared" si="195"/>
        <v>4330.8599999999997</v>
      </c>
      <c r="BPK55" s="115">
        <f t="shared" si="195"/>
        <v>4330.8599999999997</v>
      </c>
      <c r="BPL55" s="115">
        <f t="shared" si="195"/>
        <v>4330.8599999999997</v>
      </c>
      <c r="BPM55" s="115">
        <f t="shared" si="195"/>
        <v>4330.8599999999997</v>
      </c>
      <c r="BPN55" s="115">
        <f t="shared" si="195"/>
        <v>4330.8599999999997</v>
      </c>
      <c r="BPO55" s="115">
        <f t="shared" si="195"/>
        <v>4330.8599999999997</v>
      </c>
      <c r="BPP55" s="115">
        <f t="shared" si="195"/>
        <v>4330.8599999999997</v>
      </c>
      <c r="BPQ55" s="115">
        <f t="shared" si="195"/>
        <v>4330.8599999999997</v>
      </c>
      <c r="BPR55" s="95">
        <f t="shared" si="196"/>
        <v>51970.32</v>
      </c>
      <c r="BPS55" s="106" t="s">
        <v>862</v>
      </c>
      <c r="BPT55" s="105">
        <v>51970.319999999992</v>
      </c>
      <c r="BPU55" s="90">
        <f t="shared" si="197"/>
        <v>4330.8599999999997</v>
      </c>
      <c r="BPV55" s="115">
        <f t="shared" ref="BPV55" si="2976">BPU55</f>
        <v>4330.8599999999997</v>
      </c>
      <c r="BPW55" s="115">
        <f t="shared" si="198"/>
        <v>4330.8599999999997</v>
      </c>
      <c r="BPX55" s="115">
        <f t="shared" si="198"/>
        <v>4330.8599999999997</v>
      </c>
      <c r="BPY55" s="115">
        <f t="shared" si="198"/>
        <v>4330.8599999999997</v>
      </c>
      <c r="BPZ55" s="115">
        <f t="shared" si="198"/>
        <v>4330.8599999999997</v>
      </c>
      <c r="BQA55" s="115">
        <f t="shared" si="198"/>
        <v>4330.8599999999997</v>
      </c>
      <c r="BQB55" s="115">
        <f t="shared" si="198"/>
        <v>4330.8599999999997</v>
      </c>
      <c r="BQC55" s="115">
        <f t="shared" si="198"/>
        <v>4330.8599999999997</v>
      </c>
      <c r="BQD55" s="115">
        <f t="shared" si="198"/>
        <v>4330.8599999999997</v>
      </c>
      <c r="BQE55" s="115">
        <f t="shared" si="198"/>
        <v>4330.8599999999997</v>
      </c>
      <c r="BQF55" s="115">
        <f t="shared" si="198"/>
        <v>4330.8599999999997</v>
      </c>
      <c r="BQG55" s="115">
        <f t="shared" si="198"/>
        <v>4330.8599999999997</v>
      </c>
      <c r="BQH55" s="95">
        <f t="shared" si="199"/>
        <v>51970.32</v>
      </c>
      <c r="BQI55" s="106" t="s">
        <v>862</v>
      </c>
      <c r="BQJ55" s="105">
        <v>51970.319999999992</v>
      </c>
      <c r="BQK55" s="90">
        <f t="shared" si="200"/>
        <v>4330.8599999999997</v>
      </c>
      <c r="BQL55" s="115">
        <f t="shared" ref="BQL55" si="2977">BQK55</f>
        <v>4330.8599999999997</v>
      </c>
      <c r="BQM55" s="115">
        <f t="shared" si="201"/>
        <v>4330.8599999999997</v>
      </c>
      <c r="BQN55" s="115">
        <f t="shared" si="201"/>
        <v>4330.8599999999997</v>
      </c>
      <c r="BQO55" s="115">
        <f t="shared" si="201"/>
        <v>4330.8599999999997</v>
      </c>
      <c r="BQP55" s="115">
        <f t="shared" si="201"/>
        <v>4330.8599999999997</v>
      </c>
      <c r="BQQ55" s="115">
        <f t="shared" si="201"/>
        <v>4330.8599999999997</v>
      </c>
      <c r="BQR55" s="115">
        <f t="shared" si="201"/>
        <v>4330.8599999999997</v>
      </c>
      <c r="BQS55" s="115">
        <f t="shared" si="201"/>
        <v>4330.8599999999997</v>
      </c>
      <c r="BQT55" s="115">
        <f t="shared" si="201"/>
        <v>4330.8599999999997</v>
      </c>
      <c r="BQU55" s="115">
        <f t="shared" si="201"/>
        <v>4330.8599999999997</v>
      </c>
      <c r="BQV55" s="115">
        <f t="shared" si="201"/>
        <v>4330.8599999999997</v>
      </c>
      <c r="BQW55" s="115">
        <f t="shared" si="201"/>
        <v>4330.8599999999997</v>
      </c>
      <c r="BQX55" s="95">
        <f t="shared" si="202"/>
        <v>51970.32</v>
      </c>
      <c r="BQY55" s="106" t="s">
        <v>862</v>
      </c>
      <c r="BQZ55" s="105">
        <v>51970.319999999992</v>
      </c>
      <c r="BRA55" s="90">
        <f t="shared" si="203"/>
        <v>4330.8599999999997</v>
      </c>
      <c r="BRB55" s="115">
        <f t="shared" ref="BRB55" si="2978">BRA55</f>
        <v>4330.8599999999997</v>
      </c>
      <c r="BRC55" s="115">
        <f t="shared" si="204"/>
        <v>4330.8599999999997</v>
      </c>
      <c r="BRD55" s="115">
        <f t="shared" si="204"/>
        <v>4330.8599999999997</v>
      </c>
      <c r="BRE55" s="115">
        <f t="shared" si="204"/>
        <v>4330.8599999999997</v>
      </c>
      <c r="BRF55" s="115">
        <f t="shared" si="204"/>
        <v>4330.8599999999997</v>
      </c>
      <c r="BRG55" s="115">
        <f t="shared" si="204"/>
        <v>4330.8599999999997</v>
      </c>
      <c r="BRH55" s="115">
        <f t="shared" si="204"/>
        <v>4330.8599999999997</v>
      </c>
      <c r="BRI55" s="115">
        <f t="shared" si="204"/>
        <v>4330.8599999999997</v>
      </c>
      <c r="BRJ55" s="115">
        <f t="shared" si="204"/>
        <v>4330.8599999999997</v>
      </c>
      <c r="BRK55" s="115">
        <f t="shared" si="204"/>
        <v>4330.8599999999997</v>
      </c>
      <c r="BRL55" s="115">
        <f t="shared" si="204"/>
        <v>4330.8599999999997</v>
      </c>
      <c r="BRM55" s="115">
        <f t="shared" si="204"/>
        <v>4330.8599999999997</v>
      </c>
      <c r="BRN55" s="95">
        <f t="shared" si="205"/>
        <v>51970.32</v>
      </c>
      <c r="BRO55" s="106" t="s">
        <v>862</v>
      </c>
      <c r="BRP55" s="105">
        <v>51970.319999999992</v>
      </c>
      <c r="BRQ55" s="90">
        <f t="shared" si="206"/>
        <v>4330.8599999999997</v>
      </c>
      <c r="BRR55" s="115">
        <f t="shared" ref="BRR55" si="2979">BRQ55</f>
        <v>4330.8599999999997</v>
      </c>
      <c r="BRS55" s="115">
        <f t="shared" si="207"/>
        <v>4330.8599999999997</v>
      </c>
      <c r="BRT55" s="115">
        <f t="shared" si="207"/>
        <v>4330.8599999999997</v>
      </c>
      <c r="BRU55" s="115">
        <f t="shared" si="207"/>
        <v>4330.8599999999997</v>
      </c>
      <c r="BRV55" s="115">
        <f t="shared" si="207"/>
        <v>4330.8599999999997</v>
      </c>
      <c r="BRW55" s="115">
        <f t="shared" si="207"/>
        <v>4330.8599999999997</v>
      </c>
      <c r="BRX55" s="115">
        <f t="shared" si="207"/>
        <v>4330.8599999999997</v>
      </c>
      <c r="BRY55" s="115">
        <f t="shared" si="207"/>
        <v>4330.8599999999997</v>
      </c>
      <c r="BRZ55" s="115">
        <f t="shared" si="207"/>
        <v>4330.8599999999997</v>
      </c>
      <c r="BSA55" s="115">
        <f t="shared" si="207"/>
        <v>4330.8599999999997</v>
      </c>
      <c r="BSB55" s="115">
        <f t="shared" si="207"/>
        <v>4330.8599999999997</v>
      </c>
      <c r="BSC55" s="115">
        <f t="shared" si="207"/>
        <v>4330.8599999999997</v>
      </c>
      <c r="BSD55" s="95">
        <f t="shared" si="208"/>
        <v>51970.32</v>
      </c>
      <c r="BSE55" s="106" t="s">
        <v>862</v>
      </c>
      <c r="BSF55" s="105">
        <v>51970.319999999992</v>
      </c>
      <c r="BSG55" s="90">
        <f t="shared" si="209"/>
        <v>4330.8599999999997</v>
      </c>
      <c r="BSH55" s="115">
        <f t="shared" ref="BSH55" si="2980">BSG55</f>
        <v>4330.8599999999997</v>
      </c>
      <c r="BSI55" s="115">
        <f t="shared" si="210"/>
        <v>4330.8599999999997</v>
      </c>
      <c r="BSJ55" s="115">
        <f t="shared" si="210"/>
        <v>4330.8599999999997</v>
      </c>
      <c r="BSK55" s="115">
        <f t="shared" si="210"/>
        <v>4330.8599999999997</v>
      </c>
      <c r="BSL55" s="115">
        <f t="shared" si="210"/>
        <v>4330.8599999999997</v>
      </c>
      <c r="BSM55" s="115">
        <f t="shared" si="210"/>
        <v>4330.8599999999997</v>
      </c>
      <c r="BSN55" s="115">
        <f t="shared" si="210"/>
        <v>4330.8599999999997</v>
      </c>
      <c r="BSO55" s="115">
        <f t="shared" si="210"/>
        <v>4330.8599999999997</v>
      </c>
      <c r="BSP55" s="115">
        <f t="shared" si="210"/>
        <v>4330.8599999999997</v>
      </c>
      <c r="BSQ55" s="115">
        <f t="shared" si="210"/>
        <v>4330.8599999999997</v>
      </c>
      <c r="BSR55" s="115">
        <f t="shared" si="210"/>
        <v>4330.8599999999997</v>
      </c>
      <c r="BSS55" s="115">
        <f t="shared" si="210"/>
        <v>4330.8599999999997</v>
      </c>
      <c r="BST55" s="95">
        <f t="shared" si="211"/>
        <v>51970.32</v>
      </c>
      <c r="BSU55" s="106" t="s">
        <v>862</v>
      </c>
      <c r="BSV55" s="105">
        <v>51970.319999999992</v>
      </c>
      <c r="BSW55" s="90">
        <f t="shared" si="212"/>
        <v>4330.8599999999997</v>
      </c>
      <c r="BSX55" s="115">
        <f t="shared" ref="BSX55" si="2981">BSW55</f>
        <v>4330.8599999999997</v>
      </c>
      <c r="BSY55" s="115">
        <f t="shared" si="213"/>
        <v>4330.8599999999997</v>
      </c>
      <c r="BSZ55" s="115">
        <f t="shared" si="213"/>
        <v>4330.8599999999997</v>
      </c>
      <c r="BTA55" s="115">
        <f t="shared" si="213"/>
        <v>4330.8599999999997</v>
      </c>
      <c r="BTB55" s="115">
        <f t="shared" si="213"/>
        <v>4330.8599999999997</v>
      </c>
      <c r="BTC55" s="115">
        <f t="shared" si="213"/>
        <v>4330.8599999999997</v>
      </c>
      <c r="BTD55" s="115">
        <f t="shared" si="213"/>
        <v>4330.8599999999997</v>
      </c>
      <c r="BTE55" s="115">
        <f t="shared" si="213"/>
        <v>4330.8599999999997</v>
      </c>
      <c r="BTF55" s="115">
        <f t="shared" si="213"/>
        <v>4330.8599999999997</v>
      </c>
      <c r="BTG55" s="115">
        <f t="shared" si="213"/>
        <v>4330.8599999999997</v>
      </c>
      <c r="BTH55" s="115">
        <f t="shared" si="213"/>
        <v>4330.8599999999997</v>
      </c>
      <c r="BTI55" s="115">
        <f t="shared" si="213"/>
        <v>4330.8599999999997</v>
      </c>
      <c r="BTJ55" s="95">
        <f t="shared" si="214"/>
        <v>51970.32</v>
      </c>
      <c r="BTK55" s="106" t="s">
        <v>862</v>
      </c>
      <c r="BTL55" s="105">
        <v>51970.319999999992</v>
      </c>
      <c r="BTM55" s="90">
        <f t="shared" si="215"/>
        <v>4330.8599999999997</v>
      </c>
      <c r="BTN55" s="115">
        <f t="shared" ref="BTN55" si="2982">BTM55</f>
        <v>4330.8599999999997</v>
      </c>
      <c r="BTO55" s="115">
        <f t="shared" si="216"/>
        <v>4330.8599999999997</v>
      </c>
      <c r="BTP55" s="115">
        <f t="shared" si="216"/>
        <v>4330.8599999999997</v>
      </c>
      <c r="BTQ55" s="115">
        <f t="shared" si="216"/>
        <v>4330.8599999999997</v>
      </c>
      <c r="BTR55" s="115">
        <f t="shared" si="216"/>
        <v>4330.8599999999997</v>
      </c>
      <c r="BTS55" s="115">
        <f t="shared" si="216"/>
        <v>4330.8599999999997</v>
      </c>
      <c r="BTT55" s="115">
        <f t="shared" si="216"/>
        <v>4330.8599999999997</v>
      </c>
      <c r="BTU55" s="115">
        <f t="shared" si="216"/>
        <v>4330.8599999999997</v>
      </c>
      <c r="BTV55" s="115">
        <f t="shared" si="216"/>
        <v>4330.8599999999997</v>
      </c>
      <c r="BTW55" s="115">
        <f t="shared" si="216"/>
        <v>4330.8599999999997</v>
      </c>
      <c r="BTX55" s="115">
        <f t="shared" si="216"/>
        <v>4330.8599999999997</v>
      </c>
      <c r="BTY55" s="115">
        <f t="shared" si="216"/>
        <v>4330.8599999999997</v>
      </c>
      <c r="BTZ55" s="95">
        <f t="shared" si="217"/>
        <v>51970.32</v>
      </c>
      <c r="BUA55" s="106" t="s">
        <v>862</v>
      </c>
      <c r="BUB55" s="105">
        <v>51970.319999999992</v>
      </c>
      <c r="BUC55" s="90">
        <f t="shared" si="218"/>
        <v>4330.8599999999997</v>
      </c>
      <c r="BUD55" s="115">
        <f t="shared" ref="BUD55" si="2983">BUC55</f>
        <v>4330.8599999999997</v>
      </c>
      <c r="BUE55" s="115">
        <f t="shared" si="219"/>
        <v>4330.8599999999997</v>
      </c>
      <c r="BUF55" s="115">
        <f t="shared" si="219"/>
        <v>4330.8599999999997</v>
      </c>
      <c r="BUG55" s="115">
        <f t="shared" si="219"/>
        <v>4330.8599999999997</v>
      </c>
      <c r="BUH55" s="115">
        <f t="shared" si="219"/>
        <v>4330.8599999999997</v>
      </c>
      <c r="BUI55" s="115">
        <f t="shared" si="219"/>
        <v>4330.8599999999997</v>
      </c>
      <c r="BUJ55" s="115">
        <f t="shared" si="219"/>
        <v>4330.8599999999997</v>
      </c>
      <c r="BUK55" s="115">
        <f t="shared" si="219"/>
        <v>4330.8599999999997</v>
      </c>
      <c r="BUL55" s="115">
        <f t="shared" si="219"/>
        <v>4330.8599999999997</v>
      </c>
      <c r="BUM55" s="115">
        <f t="shared" si="219"/>
        <v>4330.8599999999997</v>
      </c>
      <c r="BUN55" s="115">
        <f t="shared" si="219"/>
        <v>4330.8599999999997</v>
      </c>
      <c r="BUO55" s="115">
        <f t="shared" si="219"/>
        <v>4330.8599999999997</v>
      </c>
      <c r="BUP55" s="95">
        <f t="shared" si="220"/>
        <v>51970.32</v>
      </c>
      <c r="BUQ55" s="106" t="s">
        <v>862</v>
      </c>
      <c r="BUR55" s="105">
        <v>51970.319999999992</v>
      </c>
      <c r="BUS55" s="90">
        <f t="shared" si="221"/>
        <v>4330.8599999999997</v>
      </c>
      <c r="BUT55" s="115">
        <f t="shared" ref="BUT55" si="2984">BUS55</f>
        <v>4330.8599999999997</v>
      </c>
      <c r="BUU55" s="115">
        <f t="shared" si="222"/>
        <v>4330.8599999999997</v>
      </c>
      <c r="BUV55" s="115">
        <f t="shared" si="222"/>
        <v>4330.8599999999997</v>
      </c>
      <c r="BUW55" s="115">
        <f t="shared" si="222"/>
        <v>4330.8599999999997</v>
      </c>
      <c r="BUX55" s="115">
        <f t="shared" si="222"/>
        <v>4330.8599999999997</v>
      </c>
      <c r="BUY55" s="115">
        <f t="shared" si="222"/>
        <v>4330.8599999999997</v>
      </c>
      <c r="BUZ55" s="115">
        <f t="shared" si="222"/>
        <v>4330.8599999999997</v>
      </c>
      <c r="BVA55" s="115">
        <f t="shared" si="222"/>
        <v>4330.8599999999997</v>
      </c>
      <c r="BVB55" s="115">
        <f t="shared" si="222"/>
        <v>4330.8599999999997</v>
      </c>
      <c r="BVC55" s="115">
        <f t="shared" si="222"/>
        <v>4330.8599999999997</v>
      </c>
      <c r="BVD55" s="115">
        <f t="shared" si="222"/>
        <v>4330.8599999999997</v>
      </c>
      <c r="BVE55" s="115">
        <f t="shared" si="222"/>
        <v>4330.8599999999997</v>
      </c>
      <c r="BVF55" s="95">
        <f t="shared" si="223"/>
        <v>51970.32</v>
      </c>
      <c r="BVG55" s="106" t="s">
        <v>862</v>
      </c>
      <c r="BVH55" s="105">
        <v>51970.319999999992</v>
      </c>
      <c r="BVI55" s="90">
        <f t="shared" si="224"/>
        <v>4330.8599999999997</v>
      </c>
      <c r="BVJ55" s="115">
        <f t="shared" ref="BVJ55" si="2985">BVI55</f>
        <v>4330.8599999999997</v>
      </c>
      <c r="BVK55" s="115">
        <f t="shared" si="225"/>
        <v>4330.8599999999997</v>
      </c>
      <c r="BVL55" s="115">
        <f t="shared" si="225"/>
        <v>4330.8599999999997</v>
      </c>
      <c r="BVM55" s="115">
        <f t="shared" si="225"/>
        <v>4330.8599999999997</v>
      </c>
      <c r="BVN55" s="115">
        <f t="shared" si="225"/>
        <v>4330.8599999999997</v>
      </c>
      <c r="BVO55" s="115">
        <f t="shared" si="225"/>
        <v>4330.8599999999997</v>
      </c>
      <c r="BVP55" s="115">
        <f t="shared" si="225"/>
        <v>4330.8599999999997</v>
      </c>
      <c r="BVQ55" s="115">
        <f t="shared" si="225"/>
        <v>4330.8599999999997</v>
      </c>
      <c r="BVR55" s="115">
        <f t="shared" si="225"/>
        <v>4330.8599999999997</v>
      </c>
      <c r="BVS55" s="115">
        <f t="shared" si="225"/>
        <v>4330.8599999999997</v>
      </c>
      <c r="BVT55" s="115">
        <f t="shared" si="225"/>
        <v>4330.8599999999997</v>
      </c>
      <c r="BVU55" s="115">
        <f t="shared" si="225"/>
        <v>4330.8599999999997</v>
      </c>
      <c r="BVV55" s="95">
        <f t="shared" si="226"/>
        <v>51970.32</v>
      </c>
      <c r="BVW55" s="106" t="s">
        <v>862</v>
      </c>
      <c r="BVX55" s="105">
        <v>51970.319999999992</v>
      </c>
      <c r="BVY55" s="90">
        <f t="shared" si="227"/>
        <v>4330.8599999999997</v>
      </c>
      <c r="BVZ55" s="115">
        <f t="shared" ref="BVZ55" si="2986">BVY55</f>
        <v>4330.8599999999997</v>
      </c>
      <c r="BWA55" s="115">
        <f t="shared" si="228"/>
        <v>4330.8599999999997</v>
      </c>
      <c r="BWB55" s="115">
        <f t="shared" si="228"/>
        <v>4330.8599999999997</v>
      </c>
      <c r="BWC55" s="115">
        <f t="shared" si="228"/>
        <v>4330.8599999999997</v>
      </c>
      <c r="BWD55" s="115">
        <f t="shared" si="228"/>
        <v>4330.8599999999997</v>
      </c>
      <c r="BWE55" s="115">
        <f t="shared" si="228"/>
        <v>4330.8599999999997</v>
      </c>
      <c r="BWF55" s="115">
        <f t="shared" si="228"/>
        <v>4330.8599999999997</v>
      </c>
      <c r="BWG55" s="115">
        <f t="shared" si="228"/>
        <v>4330.8599999999997</v>
      </c>
      <c r="BWH55" s="115">
        <f t="shared" si="228"/>
        <v>4330.8599999999997</v>
      </c>
      <c r="BWI55" s="115">
        <f t="shared" si="228"/>
        <v>4330.8599999999997</v>
      </c>
      <c r="BWJ55" s="115">
        <f t="shared" si="228"/>
        <v>4330.8599999999997</v>
      </c>
      <c r="BWK55" s="115">
        <f t="shared" si="228"/>
        <v>4330.8599999999997</v>
      </c>
      <c r="BWL55" s="95">
        <f t="shared" si="229"/>
        <v>51970.32</v>
      </c>
      <c r="BWM55" s="106" t="s">
        <v>862</v>
      </c>
      <c r="BWN55" s="105">
        <v>51970.319999999992</v>
      </c>
      <c r="BWO55" s="90">
        <f t="shared" si="230"/>
        <v>4330.8599999999997</v>
      </c>
      <c r="BWP55" s="115">
        <f t="shared" ref="BWP55" si="2987">BWO55</f>
        <v>4330.8599999999997</v>
      </c>
      <c r="BWQ55" s="115">
        <f t="shared" si="231"/>
        <v>4330.8599999999997</v>
      </c>
      <c r="BWR55" s="115">
        <f t="shared" si="231"/>
        <v>4330.8599999999997</v>
      </c>
      <c r="BWS55" s="115">
        <f t="shared" si="231"/>
        <v>4330.8599999999997</v>
      </c>
      <c r="BWT55" s="115">
        <f t="shared" si="231"/>
        <v>4330.8599999999997</v>
      </c>
      <c r="BWU55" s="115">
        <f t="shared" si="231"/>
        <v>4330.8599999999997</v>
      </c>
      <c r="BWV55" s="115">
        <f t="shared" si="231"/>
        <v>4330.8599999999997</v>
      </c>
      <c r="BWW55" s="115">
        <f t="shared" si="231"/>
        <v>4330.8599999999997</v>
      </c>
      <c r="BWX55" s="115">
        <f t="shared" si="231"/>
        <v>4330.8599999999997</v>
      </c>
      <c r="BWY55" s="115">
        <f t="shared" si="231"/>
        <v>4330.8599999999997</v>
      </c>
      <c r="BWZ55" s="115">
        <f t="shared" si="231"/>
        <v>4330.8599999999997</v>
      </c>
      <c r="BXA55" s="115">
        <f t="shared" si="231"/>
        <v>4330.8599999999997</v>
      </c>
      <c r="BXB55" s="95">
        <f t="shared" si="232"/>
        <v>51970.32</v>
      </c>
      <c r="BXC55" s="106" t="s">
        <v>862</v>
      </c>
      <c r="BXD55" s="105">
        <v>51970.319999999992</v>
      </c>
      <c r="BXE55" s="90">
        <f t="shared" si="233"/>
        <v>4330.8599999999997</v>
      </c>
      <c r="BXF55" s="115">
        <f t="shared" ref="BXF55" si="2988">BXE55</f>
        <v>4330.8599999999997</v>
      </c>
      <c r="BXG55" s="115">
        <f t="shared" si="234"/>
        <v>4330.8599999999997</v>
      </c>
      <c r="BXH55" s="115">
        <f t="shared" si="234"/>
        <v>4330.8599999999997</v>
      </c>
      <c r="BXI55" s="115">
        <f t="shared" si="234"/>
        <v>4330.8599999999997</v>
      </c>
      <c r="BXJ55" s="115">
        <f t="shared" si="234"/>
        <v>4330.8599999999997</v>
      </c>
      <c r="BXK55" s="115">
        <f t="shared" si="234"/>
        <v>4330.8599999999997</v>
      </c>
      <c r="BXL55" s="115">
        <f t="shared" si="234"/>
        <v>4330.8599999999997</v>
      </c>
      <c r="BXM55" s="115">
        <f t="shared" si="234"/>
        <v>4330.8599999999997</v>
      </c>
      <c r="BXN55" s="115">
        <f t="shared" si="234"/>
        <v>4330.8599999999997</v>
      </c>
      <c r="BXO55" s="115">
        <f t="shared" si="234"/>
        <v>4330.8599999999997</v>
      </c>
      <c r="BXP55" s="115">
        <f t="shared" si="234"/>
        <v>4330.8599999999997</v>
      </c>
      <c r="BXQ55" s="115">
        <f t="shared" si="234"/>
        <v>4330.8599999999997</v>
      </c>
      <c r="BXR55" s="95">
        <f t="shared" si="235"/>
        <v>51970.32</v>
      </c>
      <c r="BXS55" s="106" t="s">
        <v>862</v>
      </c>
      <c r="BXT55" s="105">
        <v>51970.319999999992</v>
      </c>
      <c r="BXU55" s="90">
        <f t="shared" si="236"/>
        <v>4330.8599999999997</v>
      </c>
      <c r="BXV55" s="115">
        <f t="shared" ref="BXV55" si="2989">BXU55</f>
        <v>4330.8599999999997</v>
      </c>
      <c r="BXW55" s="115">
        <f t="shared" si="237"/>
        <v>4330.8599999999997</v>
      </c>
      <c r="BXX55" s="115">
        <f t="shared" si="237"/>
        <v>4330.8599999999997</v>
      </c>
      <c r="BXY55" s="115">
        <f t="shared" si="237"/>
        <v>4330.8599999999997</v>
      </c>
      <c r="BXZ55" s="115">
        <f t="shared" si="237"/>
        <v>4330.8599999999997</v>
      </c>
      <c r="BYA55" s="115">
        <f t="shared" si="237"/>
        <v>4330.8599999999997</v>
      </c>
      <c r="BYB55" s="115">
        <f t="shared" si="237"/>
        <v>4330.8599999999997</v>
      </c>
      <c r="BYC55" s="115">
        <f t="shared" si="237"/>
        <v>4330.8599999999997</v>
      </c>
      <c r="BYD55" s="115">
        <f t="shared" si="237"/>
        <v>4330.8599999999997</v>
      </c>
      <c r="BYE55" s="115">
        <f t="shared" si="237"/>
        <v>4330.8599999999997</v>
      </c>
      <c r="BYF55" s="115">
        <f t="shared" si="237"/>
        <v>4330.8599999999997</v>
      </c>
      <c r="BYG55" s="115">
        <f t="shared" si="237"/>
        <v>4330.8599999999997</v>
      </c>
      <c r="BYH55" s="95">
        <f t="shared" si="238"/>
        <v>51970.32</v>
      </c>
      <c r="BYI55" s="106" t="s">
        <v>862</v>
      </c>
      <c r="BYJ55" s="105">
        <v>51970.319999999992</v>
      </c>
      <c r="BYK55" s="90">
        <f t="shared" si="239"/>
        <v>4330.8599999999997</v>
      </c>
      <c r="BYL55" s="115">
        <f t="shared" ref="BYL55" si="2990">BYK55</f>
        <v>4330.8599999999997</v>
      </c>
      <c r="BYM55" s="115">
        <f t="shared" si="240"/>
        <v>4330.8599999999997</v>
      </c>
      <c r="BYN55" s="115">
        <f t="shared" si="240"/>
        <v>4330.8599999999997</v>
      </c>
      <c r="BYO55" s="115">
        <f t="shared" si="240"/>
        <v>4330.8599999999997</v>
      </c>
      <c r="BYP55" s="115">
        <f t="shared" si="240"/>
        <v>4330.8599999999997</v>
      </c>
      <c r="BYQ55" s="115">
        <f t="shared" si="240"/>
        <v>4330.8599999999997</v>
      </c>
      <c r="BYR55" s="115">
        <f t="shared" si="240"/>
        <v>4330.8599999999997</v>
      </c>
      <c r="BYS55" s="115">
        <f t="shared" si="240"/>
        <v>4330.8599999999997</v>
      </c>
      <c r="BYT55" s="115">
        <f t="shared" si="240"/>
        <v>4330.8599999999997</v>
      </c>
      <c r="BYU55" s="115">
        <f t="shared" si="240"/>
        <v>4330.8599999999997</v>
      </c>
      <c r="BYV55" s="115">
        <f t="shared" si="240"/>
        <v>4330.8599999999997</v>
      </c>
      <c r="BYW55" s="115">
        <f t="shared" si="240"/>
        <v>4330.8599999999997</v>
      </c>
      <c r="BYX55" s="95">
        <f t="shared" si="241"/>
        <v>51970.32</v>
      </c>
      <c r="BYY55" s="106" t="s">
        <v>862</v>
      </c>
      <c r="BYZ55" s="105">
        <v>51970.319999999992</v>
      </c>
      <c r="BZA55" s="90">
        <f t="shared" si="242"/>
        <v>4330.8599999999997</v>
      </c>
      <c r="BZB55" s="115">
        <f t="shared" ref="BZB55" si="2991">BZA55</f>
        <v>4330.8599999999997</v>
      </c>
      <c r="BZC55" s="115">
        <f t="shared" si="243"/>
        <v>4330.8599999999997</v>
      </c>
      <c r="BZD55" s="115">
        <f t="shared" si="243"/>
        <v>4330.8599999999997</v>
      </c>
      <c r="BZE55" s="115">
        <f t="shared" si="243"/>
        <v>4330.8599999999997</v>
      </c>
      <c r="BZF55" s="115">
        <f t="shared" si="243"/>
        <v>4330.8599999999997</v>
      </c>
      <c r="BZG55" s="115">
        <f t="shared" si="243"/>
        <v>4330.8599999999997</v>
      </c>
      <c r="BZH55" s="115">
        <f t="shared" si="243"/>
        <v>4330.8599999999997</v>
      </c>
      <c r="BZI55" s="115">
        <f t="shared" si="243"/>
        <v>4330.8599999999997</v>
      </c>
      <c r="BZJ55" s="115">
        <f t="shared" si="243"/>
        <v>4330.8599999999997</v>
      </c>
      <c r="BZK55" s="115">
        <f t="shared" si="243"/>
        <v>4330.8599999999997</v>
      </c>
      <c r="BZL55" s="115">
        <f t="shared" si="243"/>
        <v>4330.8599999999997</v>
      </c>
      <c r="BZM55" s="115">
        <f t="shared" si="243"/>
        <v>4330.8599999999997</v>
      </c>
      <c r="BZN55" s="95">
        <f t="shared" si="244"/>
        <v>51970.32</v>
      </c>
      <c r="BZO55" s="106" t="s">
        <v>862</v>
      </c>
      <c r="BZP55" s="105">
        <v>51970.319999999992</v>
      </c>
      <c r="BZQ55" s="90">
        <f t="shared" si="245"/>
        <v>4330.8599999999997</v>
      </c>
      <c r="BZR55" s="115">
        <f t="shared" ref="BZR55" si="2992">BZQ55</f>
        <v>4330.8599999999997</v>
      </c>
      <c r="BZS55" s="115">
        <f t="shared" si="246"/>
        <v>4330.8599999999997</v>
      </c>
      <c r="BZT55" s="115">
        <f t="shared" si="246"/>
        <v>4330.8599999999997</v>
      </c>
      <c r="BZU55" s="115">
        <f t="shared" si="246"/>
        <v>4330.8599999999997</v>
      </c>
      <c r="BZV55" s="115">
        <f t="shared" si="246"/>
        <v>4330.8599999999997</v>
      </c>
      <c r="BZW55" s="115">
        <f t="shared" si="246"/>
        <v>4330.8599999999997</v>
      </c>
      <c r="BZX55" s="115">
        <f t="shared" si="246"/>
        <v>4330.8599999999997</v>
      </c>
      <c r="BZY55" s="115">
        <f t="shared" si="246"/>
        <v>4330.8599999999997</v>
      </c>
      <c r="BZZ55" s="115">
        <f t="shared" si="246"/>
        <v>4330.8599999999997</v>
      </c>
      <c r="CAA55" s="115">
        <f t="shared" si="246"/>
        <v>4330.8599999999997</v>
      </c>
      <c r="CAB55" s="115">
        <f t="shared" si="246"/>
        <v>4330.8599999999997</v>
      </c>
      <c r="CAC55" s="115">
        <f t="shared" si="246"/>
        <v>4330.8599999999997</v>
      </c>
      <c r="CAD55" s="95">
        <f t="shared" si="247"/>
        <v>51970.32</v>
      </c>
      <c r="CAE55" s="106" t="s">
        <v>862</v>
      </c>
      <c r="CAF55" s="105">
        <v>51970.319999999992</v>
      </c>
      <c r="CAG55" s="90">
        <f t="shared" si="248"/>
        <v>4330.8599999999997</v>
      </c>
      <c r="CAH55" s="115">
        <f t="shared" ref="CAH55" si="2993">CAG55</f>
        <v>4330.8599999999997</v>
      </c>
      <c r="CAI55" s="115">
        <f t="shared" si="249"/>
        <v>4330.8599999999997</v>
      </c>
      <c r="CAJ55" s="115">
        <f t="shared" si="249"/>
        <v>4330.8599999999997</v>
      </c>
      <c r="CAK55" s="115">
        <f t="shared" si="249"/>
        <v>4330.8599999999997</v>
      </c>
      <c r="CAL55" s="115">
        <f t="shared" si="249"/>
        <v>4330.8599999999997</v>
      </c>
      <c r="CAM55" s="115">
        <f t="shared" si="249"/>
        <v>4330.8599999999997</v>
      </c>
      <c r="CAN55" s="115">
        <f t="shared" si="249"/>
        <v>4330.8599999999997</v>
      </c>
      <c r="CAO55" s="115">
        <f t="shared" si="249"/>
        <v>4330.8599999999997</v>
      </c>
      <c r="CAP55" s="115">
        <f t="shared" si="249"/>
        <v>4330.8599999999997</v>
      </c>
      <c r="CAQ55" s="115">
        <f t="shared" si="249"/>
        <v>4330.8599999999997</v>
      </c>
      <c r="CAR55" s="115">
        <f t="shared" si="249"/>
        <v>4330.8599999999997</v>
      </c>
      <c r="CAS55" s="115">
        <f t="shared" si="249"/>
        <v>4330.8599999999997</v>
      </c>
      <c r="CAT55" s="95">
        <f t="shared" si="250"/>
        <v>51970.32</v>
      </c>
      <c r="CAU55" s="106" t="s">
        <v>862</v>
      </c>
      <c r="CAV55" s="105">
        <v>51970.319999999992</v>
      </c>
      <c r="CAW55" s="90">
        <f t="shared" si="251"/>
        <v>4330.8599999999997</v>
      </c>
      <c r="CAX55" s="115">
        <f t="shared" ref="CAX55" si="2994">CAW55</f>
        <v>4330.8599999999997</v>
      </c>
      <c r="CAY55" s="115">
        <f t="shared" si="252"/>
        <v>4330.8599999999997</v>
      </c>
      <c r="CAZ55" s="115">
        <f t="shared" si="252"/>
        <v>4330.8599999999997</v>
      </c>
      <c r="CBA55" s="115">
        <f t="shared" si="252"/>
        <v>4330.8599999999997</v>
      </c>
      <c r="CBB55" s="115">
        <f t="shared" si="252"/>
        <v>4330.8599999999997</v>
      </c>
      <c r="CBC55" s="115">
        <f t="shared" si="252"/>
        <v>4330.8599999999997</v>
      </c>
      <c r="CBD55" s="115">
        <f t="shared" si="252"/>
        <v>4330.8599999999997</v>
      </c>
      <c r="CBE55" s="115">
        <f t="shared" si="252"/>
        <v>4330.8599999999997</v>
      </c>
      <c r="CBF55" s="115">
        <f t="shared" si="252"/>
        <v>4330.8599999999997</v>
      </c>
      <c r="CBG55" s="115">
        <f t="shared" si="252"/>
        <v>4330.8599999999997</v>
      </c>
      <c r="CBH55" s="115">
        <f t="shared" si="252"/>
        <v>4330.8599999999997</v>
      </c>
      <c r="CBI55" s="115">
        <f t="shared" si="252"/>
        <v>4330.8599999999997</v>
      </c>
      <c r="CBJ55" s="95">
        <f t="shared" si="253"/>
        <v>51970.32</v>
      </c>
      <c r="CBK55" s="106" t="s">
        <v>862</v>
      </c>
      <c r="CBL55" s="105">
        <v>51970.319999999992</v>
      </c>
      <c r="CBM55" s="90">
        <f t="shared" si="254"/>
        <v>4330.8599999999997</v>
      </c>
      <c r="CBN55" s="115">
        <f t="shared" ref="CBN55" si="2995">CBM55</f>
        <v>4330.8599999999997</v>
      </c>
      <c r="CBO55" s="115">
        <f t="shared" si="255"/>
        <v>4330.8599999999997</v>
      </c>
      <c r="CBP55" s="115">
        <f t="shared" si="255"/>
        <v>4330.8599999999997</v>
      </c>
      <c r="CBQ55" s="115">
        <f t="shared" si="255"/>
        <v>4330.8599999999997</v>
      </c>
      <c r="CBR55" s="115">
        <f t="shared" si="255"/>
        <v>4330.8599999999997</v>
      </c>
      <c r="CBS55" s="115">
        <f t="shared" si="255"/>
        <v>4330.8599999999997</v>
      </c>
      <c r="CBT55" s="115">
        <f t="shared" si="255"/>
        <v>4330.8599999999997</v>
      </c>
      <c r="CBU55" s="115">
        <f t="shared" si="255"/>
        <v>4330.8599999999997</v>
      </c>
      <c r="CBV55" s="115">
        <f t="shared" si="255"/>
        <v>4330.8599999999997</v>
      </c>
      <c r="CBW55" s="115">
        <f t="shared" si="255"/>
        <v>4330.8599999999997</v>
      </c>
      <c r="CBX55" s="115">
        <f t="shared" si="255"/>
        <v>4330.8599999999997</v>
      </c>
      <c r="CBY55" s="115">
        <f t="shared" si="255"/>
        <v>4330.8599999999997</v>
      </c>
      <c r="CBZ55" s="95">
        <f t="shared" si="256"/>
        <v>51970.32</v>
      </c>
      <c r="CCA55" s="106" t="s">
        <v>862</v>
      </c>
      <c r="CCB55" s="105">
        <v>51970.319999999992</v>
      </c>
      <c r="CCC55" s="90">
        <f t="shared" si="257"/>
        <v>4330.8599999999997</v>
      </c>
      <c r="CCD55" s="115">
        <f t="shared" ref="CCD55" si="2996">CCC55</f>
        <v>4330.8599999999997</v>
      </c>
      <c r="CCE55" s="115">
        <f t="shared" si="258"/>
        <v>4330.8599999999997</v>
      </c>
      <c r="CCF55" s="115">
        <f t="shared" si="258"/>
        <v>4330.8599999999997</v>
      </c>
      <c r="CCG55" s="115">
        <f t="shared" si="258"/>
        <v>4330.8599999999997</v>
      </c>
      <c r="CCH55" s="115">
        <f t="shared" si="258"/>
        <v>4330.8599999999997</v>
      </c>
      <c r="CCI55" s="115">
        <f t="shared" si="258"/>
        <v>4330.8599999999997</v>
      </c>
      <c r="CCJ55" s="115">
        <f t="shared" si="258"/>
        <v>4330.8599999999997</v>
      </c>
      <c r="CCK55" s="115">
        <f t="shared" si="258"/>
        <v>4330.8599999999997</v>
      </c>
      <c r="CCL55" s="115">
        <f t="shared" si="258"/>
        <v>4330.8599999999997</v>
      </c>
      <c r="CCM55" s="115">
        <f t="shared" si="258"/>
        <v>4330.8599999999997</v>
      </c>
      <c r="CCN55" s="115">
        <f t="shared" si="258"/>
        <v>4330.8599999999997</v>
      </c>
      <c r="CCO55" s="115">
        <f t="shared" si="258"/>
        <v>4330.8599999999997</v>
      </c>
      <c r="CCP55" s="95">
        <f t="shared" si="259"/>
        <v>51970.32</v>
      </c>
      <c r="CCQ55" s="106" t="s">
        <v>862</v>
      </c>
      <c r="CCR55" s="105">
        <v>51970.319999999992</v>
      </c>
      <c r="CCS55" s="90">
        <f t="shared" si="260"/>
        <v>4330.8599999999997</v>
      </c>
      <c r="CCT55" s="115">
        <f t="shared" ref="CCT55" si="2997">CCS55</f>
        <v>4330.8599999999997</v>
      </c>
      <c r="CCU55" s="115">
        <f t="shared" si="261"/>
        <v>4330.8599999999997</v>
      </c>
      <c r="CCV55" s="115">
        <f t="shared" si="261"/>
        <v>4330.8599999999997</v>
      </c>
      <c r="CCW55" s="115">
        <f t="shared" si="261"/>
        <v>4330.8599999999997</v>
      </c>
      <c r="CCX55" s="115">
        <f t="shared" si="261"/>
        <v>4330.8599999999997</v>
      </c>
      <c r="CCY55" s="115">
        <f t="shared" si="261"/>
        <v>4330.8599999999997</v>
      </c>
      <c r="CCZ55" s="115">
        <f t="shared" si="261"/>
        <v>4330.8599999999997</v>
      </c>
      <c r="CDA55" s="115">
        <f t="shared" si="261"/>
        <v>4330.8599999999997</v>
      </c>
      <c r="CDB55" s="115">
        <f t="shared" si="261"/>
        <v>4330.8599999999997</v>
      </c>
      <c r="CDC55" s="115">
        <f t="shared" si="261"/>
        <v>4330.8599999999997</v>
      </c>
      <c r="CDD55" s="115">
        <f t="shared" si="261"/>
        <v>4330.8599999999997</v>
      </c>
      <c r="CDE55" s="115">
        <f t="shared" si="261"/>
        <v>4330.8599999999997</v>
      </c>
      <c r="CDF55" s="95">
        <f t="shared" si="262"/>
        <v>51970.32</v>
      </c>
      <c r="CDG55" s="106" t="s">
        <v>862</v>
      </c>
      <c r="CDH55" s="105">
        <v>51970.319999999992</v>
      </c>
      <c r="CDI55" s="90">
        <f t="shared" si="263"/>
        <v>4330.8599999999997</v>
      </c>
      <c r="CDJ55" s="115">
        <f t="shared" ref="CDJ55" si="2998">CDI55</f>
        <v>4330.8599999999997</v>
      </c>
      <c r="CDK55" s="115">
        <f t="shared" si="264"/>
        <v>4330.8599999999997</v>
      </c>
      <c r="CDL55" s="115">
        <f t="shared" si="264"/>
        <v>4330.8599999999997</v>
      </c>
      <c r="CDM55" s="115">
        <f t="shared" si="264"/>
        <v>4330.8599999999997</v>
      </c>
      <c r="CDN55" s="115">
        <f t="shared" si="264"/>
        <v>4330.8599999999997</v>
      </c>
      <c r="CDO55" s="115">
        <f t="shared" si="264"/>
        <v>4330.8599999999997</v>
      </c>
      <c r="CDP55" s="115">
        <f t="shared" si="264"/>
        <v>4330.8599999999997</v>
      </c>
      <c r="CDQ55" s="115">
        <f t="shared" si="264"/>
        <v>4330.8599999999997</v>
      </c>
      <c r="CDR55" s="115">
        <f t="shared" si="264"/>
        <v>4330.8599999999997</v>
      </c>
      <c r="CDS55" s="115">
        <f t="shared" si="264"/>
        <v>4330.8599999999997</v>
      </c>
      <c r="CDT55" s="115">
        <f t="shared" si="264"/>
        <v>4330.8599999999997</v>
      </c>
      <c r="CDU55" s="115">
        <f t="shared" si="264"/>
        <v>4330.8599999999997</v>
      </c>
      <c r="CDV55" s="95">
        <f t="shared" si="265"/>
        <v>51970.32</v>
      </c>
      <c r="CDW55" s="106" t="s">
        <v>862</v>
      </c>
      <c r="CDX55" s="105">
        <v>51970.319999999992</v>
      </c>
      <c r="CDY55" s="90">
        <f t="shared" si="266"/>
        <v>4330.8599999999997</v>
      </c>
      <c r="CDZ55" s="115">
        <f t="shared" ref="CDZ55" si="2999">CDY55</f>
        <v>4330.8599999999997</v>
      </c>
      <c r="CEA55" s="115">
        <f t="shared" si="267"/>
        <v>4330.8599999999997</v>
      </c>
      <c r="CEB55" s="115">
        <f t="shared" si="267"/>
        <v>4330.8599999999997</v>
      </c>
      <c r="CEC55" s="115">
        <f t="shared" si="267"/>
        <v>4330.8599999999997</v>
      </c>
      <c r="CED55" s="115">
        <f t="shared" si="267"/>
        <v>4330.8599999999997</v>
      </c>
      <c r="CEE55" s="115">
        <f t="shared" si="267"/>
        <v>4330.8599999999997</v>
      </c>
      <c r="CEF55" s="115">
        <f t="shared" si="267"/>
        <v>4330.8599999999997</v>
      </c>
      <c r="CEG55" s="115">
        <f t="shared" si="267"/>
        <v>4330.8599999999997</v>
      </c>
      <c r="CEH55" s="115">
        <f t="shared" si="267"/>
        <v>4330.8599999999997</v>
      </c>
      <c r="CEI55" s="115">
        <f t="shared" si="267"/>
        <v>4330.8599999999997</v>
      </c>
      <c r="CEJ55" s="115">
        <f t="shared" si="267"/>
        <v>4330.8599999999997</v>
      </c>
      <c r="CEK55" s="115">
        <f t="shared" si="267"/>
        <v>4330.8599999999997</v>
      </c>
      <c r="CEL55" s="95">
        <f t="shared" si="268"/>
        <v>51970.32</v>
      </c>
      <c r="CEM55" s="106" t="s">
        <v>862</v>
      </c>
      <c r="CEN55" s="105">
        <v>51970.319999999992</v>
      </c>
      <c r="CEO55" s="90">
        <f t="shared" si="269"/>
        <v>4330.8599999999997</v>
      </c>
      <c r="CEP55" s="115">
        <f t="shared" ref="CEP55" si="3000">CEO55</f>
        <v>4330.8599999999997</v>
      </c>
      <c r="CEQ55" s="115">
        <f t="shared" si="270"/>
        <v>4330.8599999999997</v>
      </c>
      <c r="CER55" s="115">
        <f t="shared" si="270"/>
        <v>4330.8599999999997</v>
      </c>
      <c r="CES55" s="115">
        <f t="shared" si="270"/>
        <v>4330.8599999999997</v>
      </c>
      <c r="CET55" s="115">
        <f t="shared" si="270"/>
        <v>4330.8599999999997</v>
      </c>
      <c r="CEU55" s="115">
        <f t="shared" si="270"/>
        <v>4330.8599999999997</v>
      </c>
      <c r="CEV55" s="115">
        <f t="shared" si="270"/>
        <v>4330.8599999999997</v>
      </c>
      <c r="CEW55" s="115">
        <f t="shared" si="270"/>
        <v>4330.8599999999997</v>
      </c>
      <c r="CEX55" s="115">
        <f t="shared" si="270"/>
        <v>4330.8599999999997</v>
      </c>
      <c r="CEY55" s="115">
        <f t="shared" si="270"/>
        <v>4330.8599999999997</v>
      </c>
      <c r="CEZ55" s="115">
        <f t="shared" si="270"/>
        <v>4330.8599999999997</v>
      </c>
      <c r="CFA55" s="115">
        <f t="shared" si="270"/>
        <v>4330.8599999999997</v>
      </c>
      <c r="CFB55" s="95">
        <f t="shared" si="271"/>
        <v>51970.32</v>
      </c>
      <c r="CFC55" s="106" t="s">
        <v>862</v>
      </c>
      <c r="CFD55" s="105">
        <v>51970.319999999992</v>
      </c>
      <c r="CFE55" s="90">
        <f t="shared" si="272"/>
        <v>4330.8599999999997</v>
      </c>
      <c r="CFF55" s="115">
        <f t="shared" ref="CFF55" si="3001">CFE55</f>
        <v>4330.8599999999997</v>
      </c>
      <c r="CFG55" s="115">
        <f t="shared" si="273"/>
        <v>4330.8599999999997</v>
      </c>
      <c r="CFH55" s="115">
        <f t="shared" si="273"/>
        <v>4330.8599999999997</v>
      </c>
      <c r="CFI55" s="115">
        <f t="shared" si="273"/>
        <v>4330.8599999999997</v>
      </c>
      <c r="CFJ55" s="115">
        <f t="shared" si="273"/>
        <v>4330.8599999999997</v>
      </c>
      <c r="CFK55" s="115">
        <f t="shared" si="273"/>
        <v>4330.8599999999997</v>
      </c>
      <c r="CFL55" s="115">
        <f t="shared" si="273"/>
        <v>4330.8599999999997</v>
      </c>
      <c r="CFM55" s="115">
        <f t="shared" si="273"/>
        <v>4330.8599999999997</v>
      </c>
      <c r="CFN55" s="115">
        <f t="shared" si="273"/>
        <v>4330.8599999999997</v>
      </c>
      <c r="CFO55" s="115">
        <f t="shared" si="273"/>
        <v>4330.8599999999997</v>
      </c>
      <c r="CFP55" s="115">
        <f t="shared" si="273"/>
        <v>4330.8599999999997</v>
      </c>
      <c r="CFQ55" s="115">
        <f t="shared" si="273"/>
        <v>4330.8599999999997</v>
      </c>
      <c r="CFR55" s="95">
        <f t="shared" si="274"/>
        <v>51970.32</v>
      </c>
      <c r="CFS55" s="106" t="s">
        <v>862</v>
      </c>
      <c r="CFT55" s="105">
        <v>51970.319999999992</v>
      </c>
      <c r="CFU55" s="90">
        <f t="shared" si="275"/>
        <v>4330.8599999999997</v>
      </c>
      <c r="CFV55" s="115">
        <f t="shared" ref="CFV55" si="3002">CFU55</f>
        <v>4330.8599999999997</v>
      </c>
      <c r="CFW55" s="115">
        <f t="shared" si="276"/>
        <v>4330.8599999999997</v>
      </c>
      <c r="CFX55" s="115">
        <f t="shared" si="276"/>
        <v>4330.8599999999997</v>
      </c>
      <c r="CFY55" s="115">
        <f t="shared" si="276"/>
        <v>4330.8599999999997</v>
      </c>
      <c r="CFZ55" s="115">
        <f t="shared" si="276"/>
        <v>4330.8599999999997</v>
      </c>
      <c r="CGA55" s="115">
        <f t="shared" si="276"/>
        <v>4330.8599999999997</v>
      </c>
      <c r="CGB55" s="115">
        <f t="shared" si="276"/>
        <v>4330.8599999999997</v>
      </c>
      <c r="CGC55" s="115">
        <f t="shared" si="276"/>
        <v>4330.8599999999997</v>
      </c>
      <c r="CGD55" s="115">
        <f t="shared" si="276"/>
        <v>4330.8599999999997</v>
      </c>
      <c r="CGE55" s="115">
        <f t="shared" si="276"/>
        <v>4330.8599999999997</v>
      </c>
      <c r="CGF55" s="115">
        <f t="shared" si="276"/>
        <v>4330.8599999999997</v>
      </c>
      <c r="CGG55" s="115">
        <f t="shared" si="276"/>
        <v>4330.8599999999997</v>
      </c>
      <c r="CGH55" s="95">
        <f t="shared" si="277"/>
        <v>51970.32</v>
      </c>
      <c r="CGI55" s="106" t="s">
        <v>862</v>
      </c>
      <c r="CGJ55" s="105">
        <v>51970.319999999992</v>
      </c>
      <c r="CGK55" s="90">
        <f t="shared" si="278"/>
        <v>4330.8599999999997</v>
      </c>
      <c r="CGL55" s="115">
        <f t="shared" ref="CGL55" si="3003">CGK55</f>
        <v>4330.8599999999997</v>
      </c>
      <c r="CGM55" s="115">
        <f t="shared" si="279"/>
        <v>4330.8599999999997</v>
      </c>
      <c r="CGN55" s="115">
        <f t="shared" si="279"/>
        <v>4330.8599999999997</v>
      </c>
      <c r="CGO55" s="115">
        <f t="shared" si="279"/>
        <v>4330.8599999999997</v>
      </c>
      <c r="CGP55" s="115">
        <f t="shared" si="279"/>
        <v>4330.8599999999997</v>
      </c>
      <c r="CGQ55" s="115">
        <f t="shared" si="279"/>
        <v>4330.8599999999997</v>
      </c>
      <c r="CGR55" s="115">
        <f t="shared" si="279"/>
        <v>4330.8599999999997</v>
      </c>
      <c r="CGS55" s="115">
        <f t="shared" si="279"/>
        <v>4330.8599999999997</v>
      </c>
      <c r="CGT55" s="115">
        <f t="shared" si="279"/>
        <v>4330.8599999999997</v>
      </c>
      <c r="CGU55" s="115">
        <f t="shared" si="279"/>
        <v>4330.8599999999997</v>
      </c>
      <c r="CGV55" s="115">
        <f t="shared" si="279"/>
        <v>4330.8599999999997</v>
      </c>
      <c r="CGW55" s="115">
        <f t="shared" si="279"/>
        <v>4330.8599999999997</v>
      </c>
      <c r="CGX55" s="95">
        <f t="shared" si="280"/>
        <v>51970.32</v>
      </c>
      <c r="CGY55" s="106" t="s">
        <v>862</v>
      </c>
      <c r="CGZ55" s="105">
        <v>51970.319999999992</v>
      </c>
      <c r="CHA55" s="90">
        <f t="shared" si="281"/>
        <v>4330.8599999999997</v>
      </c>
      <c r="CHB55" s="115">
        <f t="shared" ref="CHB55" si="3004">CHA55</f>
        <v>4330.8599999999997</v>
      </c>
      <c r="CHC55" s="115">
        <f t="shared" si="282"/>
        <v>4330.8599999999997</v>
      </c>
      <c r="CHD55" s="115">
        <f t="shared" si="282"/>
        <v>4330.8599999999997</v>
      </c>
      <c r="CHE55" s="115">
        <f t="shared" si="282"/>
        <v>4330.8599999999997</v>
      </c>
      <c r="CHF55" s="115">
        <f t="shared" si="282"/>
        <v>4330.8599999999997</v>
      </c>
      <c r="CHG55" s="115">
        <f t="shared" si="282"/>
        <v>4330.8599999999997</v>
      </c>
      <c r="CHH55" s="115">
        <f t="shared" si="282"/>
        <v>4330.8599999999997</v>
      </c>
      <c r="CHI55" s="115">
        <f t="shared" si="282"/>
        <v>4330.8599999999997</v>
      </c>
      <c r="CHJ55" s="115">
        <f t="shared" si="282"/>
        <v>4330.8599999999997</v>
      </c>
      <c r="CHK55" s="115">
        <f t="shared" si="282"/>
        <v>4330.8599999999997</v>
      </c>
      <c r="CHL55" s="115">
        <f t="shared" si="282"/>
        <v>4330.8599999999997</v>
      </c>
      <c r="CHM55" s="115">
        <f t="shared" si="282"/>
        <v>4330.8599999999997</v>
      </c>
      <c r="CHN55" s="95">
        <f t="shared" si="283"/>
        <v>51970.32</v>
      </c>
      <c r="CHO55" s="106" t="s">
        <v>862</v>
      </c>
      <c r="CHP55" s="105">
        <v>51970.319999999992</v>
      </c>
      <c r="CHQ55" s="90">
        <f t="shared" si="284"/>
        <v>4330.8599999999997</v>
      </c>
      <c r="CHR55" s="115">
        <f t="shared" ref="CHR55" si="3005">CHQ55</f>
        <v>4330.8599999999997</v>
      </c>
      <c r="CHS55" s="115">
        <f t="shared" si="285"/>
        <v>4330.8599999999997</v>
      </c>
      <c r="CHT55" s="115">
        <f t="shared" si="285"/>
        <v>4330.8599999999997</v>
      </c>
      <c r="CHU55" s="115">
        <f t="shared" si="285"/>
        <v>4330.8599999999997</v>
      </c>
      <c r="CHV55" s="115">
        <f t="shared" si="285"/>
        <v>4330.8599999999997</v>
      </c>
      <c r="CHW55" s="115">
        <f t="shared" si="285"/>
        <v>4330.8599999999997</v>
      </c>
      <c r="CHX55" s="115">
        <f t="shared" si="285"/>
        <v>4330.8599999999997</v>
      </c>
      <c r="CHY55" s="115">
        <f t="shared" si="285"/>
        <v>4330.8599999999997</v>
      </c>
      <c r="CHZ55" s="115">
        <f t="shared" si="285"/>
        <v>4330.8599999999997</v>
      </c>
      <c r="CIA55" s="115">
        <f t="shared" si="285"/>
        <v>4330.8599999999997</v>
      </c>
      <c r="CIB55" s="115">
        <f t="shared" si="285"/>
        <v>4330.8599999999997</v>
      </c>
      <c r="CIC55" s="115">
        <f t="shared" si="285"/>
        <v>4330.8599999999997</v>
      </c>
      <c r="CID55" s="95">
        <f t="shared" si="286"/>
        <v>51970.32</v>
      </c>
      <c r="CIE55" s="106" t="s">
        <v>862</v>
      </c>
      <c r="CIF55" s="105">
        <v>51970.319999999992</v>
      </c>
      <c r="CIG55" s="90">
        <f t="shared" si="287"/>
        <v>4330.8599999999997</v>
      </c>
      <c r="CIH55" s="115">
        <f t="shared" ref="CIH55" si="3006">CIG55</f>
        <v>4330.8599999999997</v>
      </c>
      <c r="CII55" s="115">
        <f t="shared" si="288"/>
        <v>4330.8599999999997</v>
      </c>
      <c r="CIJ55" s="115">
        <f t="shared" si="288"/>
        <v>4330.8599999999997</v>
      </c>
      <c r="CIK55" s="115">
        <f t="shared" si="288"/>
        <v>4330.8599999999997</v>
      </c>
      <c r="CIL55" s="115">
        <f t="shared" si="288"/>
        <v>4330.8599999999997</v>
      </c>
      <c r="CIM55" s="115">
        <f t="shared" si="288"/>
        <v>4330.8599999999997</v>
      </c>
      <c r="CIN55" s="115">
        <f t="shared" si="288"/>
        <v>4330.8599999999997</v>
      </c>
      <c r="CIO55" s="115">
        <f t="shared" si="288"/>
        <v>4330.8599999999997</v>
      </c>
      <c r="CIP55" s="115">
        <f t="shared" si="288"/>
        <v>4330.8599999999997</v>
      </c>
      <c r="CIQ55" s="115">
        <f t="shared" si="288"/>
        <v>4330.8599999999997</v>
      </c>
      <c r="CIR55" s="115">
        <f t="shared" si="288"/>
        <v>4330.8599999999997</v>
      </c>
      <c r="CIS55" s="115">
        <f t="shared" si="288"/>
        <v>4330.8599999999997</v>
      </c>
      <c r="CIT55" s="95">
        <f t="shared" si="289"/>
        <v>51970.32</v>
      </c>
      <c r="CIU55" s="106" t="s">
        <v>862</v>
      </c>
      <c r="CIV55" s="105">
        <v>51970.319999999992</v>
      </c>
      <c r="CIW55" s="90">
        <f t="shared" si="290"/>
        <v>4330.8599999999997</v>
      </c>
      <c r="CIX55" s="115">
        <f t="shared" ref="CIX55" si="3007">CIW55</f>
        <v>4330.8599999999997</v>
      </c>
      <c r="CIY55" s="115">
        <f t="shared" si="291"/>
        <v>4330.8599999999997</v>
      </c>
      <c r="CIZ55" s="115">
        <f t="shared" si="291"/>
        <v>4330.8599999999997</v>
      </c>
      <c r="CJA55" s="115">
        <f t="shared" si="291"/>
        <v>4330.8599999999997</v>
      </c>
      <c r="CJB55" s="115">
        <f t="shared" si="291"/>
        <v>4330.8599999999997</v>
      </c>
      <c r="CJC55" s="115">
        <f t="shared" si="291"/>
        <v>4330.8599999999997</v>
      </c>
      <c r="CJD55" s="115">
        <f t="shared" si="291"/>
        <v>4330.8599999999997</v>
      </c>
      <c r="CJE55" s="115">
        <f t="shared" si="291"/>
        <v>4330.8599999999997</v>
      </c>
      <c r="CJF55" s="115">
        <f t="shared" si="291"/>
        <v>4330.8599999999997</v>
      </c>
      <c r="CJG55" s="115">
        <f t="shared" si="291"/>
        <v>4330.8599999999997</v>
      </c>
      <c r="CJH55" s="115">
        <f t="shared" si="291"/>
        <v>4330.8599999999997</v>
      </c>
      <c r="CJI55" s="115">
        <f t="shared" si="291"/>
        <v>4330.8599999999997</v>
      </c>
      <c r="CJJ55" s="95">
        <f t="shared" si="292"/>
        <v>51970.32</v>
      </c>
      <c r="CJK55" s="106" t="s">
        <v>862</v>
      </c>
      <c r="CJL55" s="105">
        <v>51970.319999999992</v>
      </c>
      <c r="CJM55" s="90">
        <f t="shared" si="293"/>
        <v>4330.8599999999997</v>
      </c>
      <c r="CJN55" s="115">
        <f t="shared" ref="CJN55" si="3008">CJM55</f>
        <v>4330.8599999999997</v>
      </c>
      <c r="CJO55" s="115">
        <f t="shared" si="294"/>
        <v>4330.8599999999997</v>
      </c>
      <c r="CJP55" s="115">
        <f t="shared" si="294"/>
        <v>4330.8599999999997</v>
      </c>
      <c r="CJQ55" s="115">
        <f t="shared" si="294"/>
        <v>4330.8599999999997</v>
      </c>
      <c r="CJR55" s="115">
        <f t="shared" si="294"/>
        <v>4330.8599999999997</v>
      </c>
      <c r="CJS55" s="115">
        <f t="shared" si="294"/>
        <v>4330.8599999999997</v>
      </c>
      <c r="CJT55" s="115">
        <f t="shared" si="294"/>
        <v>4330.8599999999997</v>
      </c>
      <c r="CJU55" s="115">
        <f t="shared" si="294"/>
        <v>4330.8599999999997</v>
      </c>
      <c r="CJV55" s="115">
        <f t="shared" si="294"/>
        <v>4330.8599999999997</v>
      </c>
      <c r="CJW55" s="115">
        <f t="shared" si="294"/>
        <v>4330.8599999999997</v>
      </c>
      <c r="CJX55" s="115">
        <f t="shared" si="294"/>
        <v>4330.8599999999997</v>
      </c>
      <c r="CJY55" s="115">
        <f t="shared" si="294"/>
        <v>4330.8599999999997</v>
      </c>
      <c r="CJZ55" s="95">
        <f t="shared" si="295"/>
        <v>51970.32</v>
      </c>
      <c r="CKA55" s="106" t="s">
        <v>862</v>
      </c>
      <c r="CKB55" s="105">
        <v>51970.319999999992</v>
      </c>
      <c r="CKC55" s="90">
        <f t="shared" si="296"/>
        <v>4330.8599999999997</v>
      </c>
      <c r="CKD55" s="115">
        <f t="shared" ref="CKD55" si="3009">CKC55</f>
        <v>4330.8599999999997</v>
      </c>
      <c r="CKE55" s="115">
        <f t="shared" si="297"/>
        <v>4330.8599999999997</v>
      </c>
      <c r="CKF55" s="115">
        <f t="shared" si="297"/>
        <v>4330.8599999999997</v>
      </c>
      <c r="CKG55" s="115">
        <f t="shared" si="297"/>
        <v>4330.8599999999997</v>
      </c>
      <c r="CKH55" s="115">
        <f t="shared" si="297"/>
        <v>4330.8599999999997</v>
      </c>
      <c r="CKI55" s="115">
        <f t="shared" si="297"/>
        <v>4330.8599999999997</v>
      </c>
      <c r="CKJ55" s="115">
        <f t="shared" si="297"/>
        <v>4330.8599999999997</v>
      </c>
      <c r="CKK55" s="115">
        <f t="shared" si="297"/>
        <v>4330.8599999999997</v>
      </c>
      <c r="CKL55" s="115">
        <f t="shared" si="297"/>
        <v>4330.8599999999997</v>
      </c>
      <c r="CKM55" s="115">
        <f t="shared" si="297"/>
        <v>4330.8599999999997</v>
      </c>
      <c r="CKN55" s="115">
        <f t="shared" si="297"/>
        <v>4330.8599999999997</v>
      </c>
      <c r="CKO55" s="115">
        <f t="shared" si="297"/>
        <v>4330.8599999999997</v>
      </c>
      <c r="CKP55" s="95">
        <f t="shared" si="298"/>
        <v>51970.32</v>
      </c>
      <c r="CKQ55" s="106" t="s">
        <v>862</v>
      </c>
      <c r="CKR55" s="105">
        <v>51970.319999999992</v>
      </c>
      <c r="CKS55" s="90">
        <f t="shared" si="299"/>
        <v>4330.8599999999997</v>
      </c>
      <c r="CKT55" s="115">
        <f t="shared" ref="CKT55" si="3010">CKS55</f>
        <v>4330.8599999999997</v>
      </c>
      <c r="CKU55" s="115">
        <f t="shared" si="300"/>
        <v>4330.8599999999997</v>
      </c>
      <c r="CKV55" s="115">
        <f t="shared" si="300"/>
        <v>4330.8599999999997</v>
      </c>
      <c r="CKW55" s="115">
        <f t="shared" si="300"/>
        <v>4330.8599999999997</v>
      </c>
      <c r="CKX55" s="115">
        <f t="shared" si="300"/>
        <v>4330.8599999999997</v>
      </c>
      <c r="CKY55" s="115">
        <f t="shared" si="300"/>
        <v>4330.8599999999997</v>
      </c>
      <c r="CKZ55" s="115">
        <f t="shared" si="300"/>
        <v>4330.8599999999997</v>
      </c>
      <c r="CLA55" s="115">
        <f t="shared" si="300"/>
        <v>4330.8599999999997</v>
      </c>
      <c r="CLB55" s="115">
        <f t="shared" si="300"/>
        <v>4330.8599999999997</v>
      </c>
      <c r="CLC55" s="115">
        <f t="shared" si="300"/>
        <v>4330.8599999999997</v>
      </c>
      <c r="CLD55" s="115">
        <f t="shared" si="300"/>
        <v>4330.8599999999997</v>
      </c>
      <c r="CLE55" s="115">
        <f t="shared" si="300"/>
        <v>4330.8599999999997</v>
      </c>
      <c r="CLF55" s="95">
        <f t="shared" si="301"/>
        <v>51970.32</v>
      </c>
      <c r="CLG55" s="106" t="s">
        <v>862</v>
      </c>
      <c r="CLH55" s="105">
        <v>51970.319999999992</v>
      </c>
      <c r="CLI55" s="90">
        <f t="shared" si="302"/>
        <v>4330.8599999999997</v>
      </c>
      <c r="CLJ55" s="115">
        <f t="shared" ref="CLJ55" si="3011">CLI55</f>
        <v>4330.8599999999997</v>
      </c>
      <c r="CLK55" s="115">
        <f t="shared" si="303"/>
        <v>4330.8599999999997</v>
      </c>
      <c r="CLL55" s="115">
        <f t="shared" si="303"/>
        <v>4330.8599999999997</v>
      </c>
      <c r="CLM55" s="115">
        <f t="shared" si="303"/>
        <v>4330.8599999999997</v>
      </c>
      <c r="CLN55" s="115">
        <f t="shared" si="303"/>
        <v>4330.8599999999997</v>
      </c>
      <c r="CLO55" s="115">
        <f t="shared" si="303"/>
        <v>4330.8599999999997</v>
      </c>
      <c r="CLP55" s="115">
        <f t="shared" si="303"/>
        <v>4330.8599999999997</v>
      </c>
      <c r="CLQ55" s="115">
        <f t="shared" si="303"/>
        <v>4330.8599999999997</v>
      </c>
      <c r="CLR55" s="115">
        <f t="shared" si="303"/>
        <v>4330.8599999999997</v>
      </c>
      <c r="CLS55" s="115">
        <f t="shared" si="303"/>
        <v>4330.8599999999997</v>
      </c>
      <c r="CLT55" s="115">
        <f t="shared" si="303"/>
        <v>4330.8599999999997</v>
      </c>
      <c r="CLU55" s="115">
        <f t="shared" si="303"/>
        <v>4330.8599999999997</v>
      </c>
      <c r="CLV55" s="95">
        <f t="shared" si="304"/>
        <v>51970.32</v>
      </c>
      <c r="CLW55" s="106" t="s">
        <v>862</v>
      </c>
      <c r="CLX55" s="105">
        <v>51970.319999999992</v>
      </c>
      <c r="CLY55" s="90">
        <f t="shared" si="305"/>
        <v>4330.8599999999997</v>
      </c>
      <c r="CLZ55" s="115">
        <f t="shared" ref="CLZ55" si="3012">CLY55</f>
        <v>4330.8599999999997</v>
      </c>
      <c r="CMA55" s="115">
        <f t="shared" si="306"/>
        <v>4330.8599999999997</v>
      </c>
      <c r="CMB55" s="115">
        <f t="shared" si="306"/>
        <v>4330.8599999999997</v>
      </c>
      <c r="CMC55" s="115">
        <f t="shared" si="306"/>
        <v>4330.8599999999997</v>
      </c>
      <c r="CMD55" s="115">
        <f t="shared" si="306"/>
        <v>4330.8599999999997</v>
      </c>
      <c r="CME55" s="115">
        <f t="shared" si="306"/>
        <v>4330.8599999999997</v>
      </c>
      <c r="CMF55" s="115">
        <f t="shared" si="306"/>
        <v>4330.8599999999997</v>
      </c>
      <c r="CMG55" s="115">
        <f t="shared" si="306"/>
        <v>4330.8599999999997</v>
      </c>
      <c r="CMH55" s="115">
        <f t="shared" si="306"/>
        <v>4330.8599999999997</v>
      </c>
      <c r="CMI55" s="115">
        <f t="shared" si="306"/>
        <v>4330.8599999999997</v>
      </c>
      <c r="CMJ55" s="115">
        <f t="shared" si="306"/>
        <v>4330.8599999999997</v>
      </c>
      <c r="CMK55" s="115">
        <f t="shared" si="306"/>
        <v>4330.8599999999997</v>
      </c>
      <c r="CML55" s="95">
        <f t="shared" si="307"/>
        <v>51970.32</v>
      </c>
      <c r="CMM55" s="106" t="s">
        <v>862</v>
      </c>
      <c r="CMN55" s="105">
        <v>51970.319999999992</v>
      </c>
      <c r="CMO55" s="90">
        <f t="shared" si="308"/>
        <v>4330.8599999999997</v>
      </c>
      <c r="CMP55" s="115">
        <f t="shared" ref="CMP55" si="3013">CMO55</f>
        <v>4330.8599999999997</v>
      </c>
      <c r="CMQ55" s="115">
        <f t="shared" si="309"/>
        <v>4330.8599999999997</v>
      </c>
      <c r="CMR55" s="115">
        <f t="shared" si="309"/>
        <v>4330.8599999999997</v>
      </c>
      <c r="CMS55" s="115">
        <f t="shared" si="309"/>
        <v>4330.8599999999997</v>
      </c>
      <c r="CMT55" s="115">
        <f t="shared" si="309"/>
        <v>4330.8599999999997</v>
      </c>
      <c r="CMU55" s="115">
        <f t="shared" si="309"/>
        <v>4330.8599999999997</v>
      </c>
      <c r="CMV55" s="115">
        <f t="shared" si="309"/>
        <v>4330.8599999999997</v>
      </c>
      <c r="CMW55" s="115">
        <f t="shared" si="309"/>
        <v>4330.8599999999997</v>
      </c>
      <c r="CMX55" s="115">
        <f t="shared" si="309"/>
        <v>4330.8599999999997</v>
      </c>
      <c r="CMY55" s="115">
        <f t="shared" si="309"/>
        <v>4330.8599999999997</v>
      </c>
      <c r="CMZ55" s="115">
        <f t="shared" si="309"/>
        <v>4330.8599999999997</v>
      </c>
      <c r="CNA55" s="115">
        <f t="shared" si="309"/>
        <v>4330.8599999999997</v>
      </c>
      <c r="CNB55" s="95">
        <f t="shared" si="310"/>
        <v>51970.32</v>
      </c>
      <c r="CNC55" s="106" t="s">
        <v>862</v>
      </c>
      <c r="CND55" s="105">
        <v>51970.319999999992</v>
      </c>
      <c r="CNE55" s="90">
        <f t="shared" si="311"/>
        <v>4330.8599999999997</v>
      </c>
      <c r="CNF55" s="115">
        <f t="shared" ref="CNF55" si="3014">CNE55</f>
        <v>4330.8599999999997</v>
      </c>
      <c r="CNG55" s="115">
        <f t="shared" si="312"/>
        <v>4330.8599999999997</v>
      </c>
      <c r="CNH55" s="115">
        <f t="shared" si="312"/>
        <v>4330.8599999999997</v>
      </c>
      <c r="CNI55" s="115">
        <f t="shared" si="312"/>
        <v>4330.8599999999997</v>
      </c>
      <c r="CNJ55" s="115">
        <f t="shared" si="312"/>
        <v>4330.8599999999997</v>
      </c>
      <c r="CNK55" s="115">
        <f t="shared" si="312"/>
        <v>4330.8599999999997</v>
      </c>
      <c r="CNL55" s="115">
        <f t="shared" si="312"/>
        <v>4330.8599999999997</v>
      </c>
      <c r="CNM55" s="115">
        <f t="shared" si="312"/>
        <v>4330.8599999999997</v>
      </c>
      <c r="CNN55" s="115">
        <f t="shared" si="312"/>
        <v>4330.8599999999997</v>
      </c>
      <c r="CNO55" s="115">
        <f t="shared" si="312"/>
        <v>4330.8599999999997</v>
      </c>
      <c r="CNP55" s="115">
        <f t="shared" si="312"/>
        <v>4330.8599999999997</v>
      </c>
      <c r="CNQ55" s="115">
        <f t="shared" si="312"/>
        <v>4330.8599999999997</v>
      </c>
      <c r="CNR55" s="95">
        <f t="shared" si="313"/>
        <v>51970.32</v>
      </c>
      <c r="CNS55" s="106" t="s">
        <v>862</v>
      </c>
      <c r="CNT55" s="105">
        <v>51970.319999999992</v>
      </c>
      <c r="CNU55" s="90">
        <f t="shared" si="314"/>
        <v>4330.8599999999997</v>
      </c>
      <c r="CNV55" s="115">
        <f t="shared" ref="CNV55" si="3015">CNU55</f>
        <v>4330.8599999999997</v>
      </c>
      <c r="CNW55" s="115">
        <f t="shared" si="315"/>
        <v>4330.8599999999997</v>
      </c>
      <c r="CNX55" s="115">
        <f t="shared" si="315"/>
        <v>4330.8599999999997</v>
      </c>
      <c r="CNY55" s="115">
        <f t="shared" si="315"/>
        <v>4330.8599999999997</v>
      </c>
      <c r="CNZ55" s="115">
        <f t="shared" si="315"/>
        <v>4330.8599999999997</v>
      </c>
      <c r="COA55" s="115">
        <f t="shared" si="315"/>
        <v>4330.8599999999997</v>
      </c>
      <c r="COB55" s="115">
        <f t="shared" si="315"/>
        <v>4330.8599999999997</v>
      </c>
      <c r="COC55" s="115">
        <f t="shared" si="315"/>
        <v>4330.8599999999997</v>
      </c>
      <c r="COD55" s="115">
        <f t="shared" si="315"/>
        <v>4330.8599999999997</v>
      </c>
      <c r="COE55" s="115">
        <f t="shared" si="315"/>
        <v>4330.8599999999997</v>
      </c>
      <c r="COF55" s="115">
        <f t="shared" si="315"/>
        <v>4330.8599999999997</v>
      </c>
      <c r="COG55" s="115">
        <f t="shared" si="315"/>
        <v>4330.8599999999997</v>
      </c>
      <c r="COH55" s="95">
        <f t="shared" si="316"/>
        <v>51970.32</v>
      </c>
      <c r="COI55" s="106" t="s">
        <v>862</v>
      </c>
      <c r="COJ55" s="105">
        <v>51970.319999999992</v>
      </c>
      <c r="COK55" s="90">
        <f t="shared" si="317"/>
        <v>4330.8599999999997</v>
      </c>
      <c r="COL55" s="115">
        <f t="shared" ref="COL55" si="3016">COK55</f>
        <v>4330.8599999999997</v>
      </c>
      <c r="COM55" s="115">
        <f t="shared" si="318"/>
        <v>4330.8599999999997</v>
      </c>
      <c r="CON55" s="115">
        <f t="shared" si="318"/>
        <v>4330.8599999999997</v>
      </c>
      <c r="COO55" s="115">
        <f t="shared" si="318"/>
        <v>4330.8599999999997</v>
      </c>
      <c r="COP55" s="115">
        <f t="shared" si="318"/>
        <v>4330.8599999999997</v>
      </c>
      <c r="COQ55" s="115">
        <f t="shared" si="318"/>
        <v>4330.8599999999997</v>
      </c>
      <c r="COR55" s="115">
        <f t="shared" si="318"/>
        <v>4330.8599999999997</v>
      </c>
      <c r="COS55" s="115">
        <f t="shared" si="318"/>
        <v>4330.8599999999997</v>
      </c>
      <c r="COT55" s="115">
        <f t="shared" si="318"/>
        <v>4330.8599999999997</v>
      </c>
      <c r="COU55" s="115">
        <f t="shared" si="318"/>
        <v>4330.8599999999997</v>
      </c>
      <c r="COV55" s="115">
        <f t="shared" si="318"/>
        <v>4330.8599999999997</v>
      </c>
      <c r="COW55" s="115">
        <f t="shared" si="318"/>
        <v>4330.8599999999997</v>
      </c>
      <c r="COX55" s="95">
        <f t="shared" si="319"/>
        <v>51970.32</v>
      </c>
      <c r="COY55" s="106" t="s">
        <v>862</v>
      </c>
      <c r="COZ55" s="105">
        <v>51970.319999999992</v>
      </c>
      <c r="CPA55" s="90">
        <f t="shared" si="320"/>
        <v>4330.8599999999997</v>
      </c>
      <c r="CPB55" s="115">
        <f t="shared" ref="CPB55" si="3017">CPA55</f>
        <v>4330.8599999999997</v>
      </c>
      <c r="CPC55" s="115">
        <f t="shared" si="321"/>
        <v>4330.8599999999997</v>
      </c>
      <c r="CPD55" s="115">
        <f t="shared" si="321"/>
        <v>4330.8599999999997</v>
      </c>
      <c r="CPE55" s="115">
        <f t="shared" si="321"/>
        <v>4330.8599999999997</v>
      </c>
      <c r="CPF55" s="115">
        <f t="shared" si="321"/>
        <v>4330.8599999999997</v>
      </c>
      <c r="CPG55" s="115">
        <f t="shared" si="321"/>
        <v>4330.8599999999997</v>
      </c>
      <c r="CPH55" s="115">
        <f t="shared" si="321"/>
        <v>4330.8599999999997</v>
      </c>
      <c r="CPI55" s="115">
        <f t="shared" si="321"/>
        <v>4330.8599999999997</v>
      </c>
      <c r="CPJ55" s="115">
        <f t="shared" si="321"/>
        <v>4330.8599999999997</v>
      </c>
      <c r="CPK55" s="115">
        <f t="shared" si="321"/>
        <v>4330.8599999999997</v>
      </c>
      <c r="CPL55" s="115">
        <f t="shared" si="321"/>
        <v>4330.8599999999997</v>
      </c>
      <c r="CPM55" s="115">
        <f t="shared" si="321"/>
        <v>4330.8599999999997</v>
      </c>
      <c r="CPN55" s="95">
        <f t="shared" si="322"/>
        <v>51970.32</v>
      </c>
      <c r="CPO55" s="106" t="s">
        <v>862</v>
      </c>
      <c r="CPP55" s="105">
        <v>51970.319999999992</v>
      </c>
      <c r="CPQ55" s="90">
        <f t="shared" si="323"/>
        <v>4330.8599999999997</v>
      </c>
      <c r="CPR55" s="115">
        <f t="shared" ref="CPR55" si="3018">CPQ55</f>
        <v>4330.8599999999997</v>
      </c>
      <c r="CPS55" s="115">
        <f t="shared" si="324"/>
        <v>4330.8599999999997</v>
      </c>
      <c r="CPT55" s="115">
        <f t="shared" si="324"/>
        <v>4330.8599999999997</v>
      </c>
      <c r="CPU55" s="115">
        <f t="shared" si="324"/>
        <v>4330.8599999999997</v>
      </c>
      <c r="CPV55" s="115">
        <f t="shared" si="324"/>
        <v>4330.8599999999997</v>
      </c>
      <c r="CPW55" s="115">
        <f t="shared" si="324"/>
        <v>4330.8599999999997</v>
      </c>
      <c r="CPX55" s="115">
        <f t="shared" si="324"/>
        <v>4330.8599999999997</v>
      </c>
      <c r="CPY55" s="115">
        <f t="shared" si="324"/>
        <v>4330.8599999999997</v>
      </c>
      <c r="CPZ55" s="115">
        <f t="shared" si="324"/>
        <v>4330.8599999999997</v>
      </c>
      <c r="CQA55" s="115">
        <f t="shared" si="324"/>
        <v>4330.8599999999997</v>
      </c>
      <c r="CQB55" s="115">
        <f t="shared" si="324"/>
        <v>4330.8599999999997</v>
      </c>
      <c r="CQC55" s="115">
        <f t="shared" si="324"/>
        <v>4330.8599999999997</v>
      </c>
      <c r="CQD55" s="95">
        <f t="shared" si="325"/>
        <v>51970.32</v>
      </c>
      <c r="CQE55" s="106" t="s">
        <v>862</v>
      </c>
      <c r="CQF55" s="105">
        <v>51970.319999999992</v>
      </c>
      <c r="CQG55" s="90">
        <f t="shared" si="326"/>
        <v>4330.8599999999997</v>
      </c>
      <c r="CQH55" s="115">
        <f t="shared" ref="CQH55" si="3019">CQG55</f>
        <v>4330.8599999999997</v>
      </c>
      <c r="CQI55" s="115">
        <f t="shared" si="327"/>
        <v>4330.8599999999997</v>
      </c>
      <c r="CQJ55" s="115">
        <f t="shared" si="327"/>
        <v>4330.8599999999997</v>
      </c>
      <c r="CQK55" s="115">
        <f t="shared" si="327"/>
        <v>4330.8599999999997</v>
      </c>
      <c r="CQL55" s="115">
        <f t="shared" si="327"/>
        <v>4330.8599999999997</v>
      </c>
      <c r="CQM55" s="115">
        <f t="shared" si="327"/>
        <v>4330.8599999999997</v>
      </c>
      <c r="CQN55" s="115">
        <f t="shared" si="327"/>
        <v>4330.8599999999997</v>
      </c>
      <c r="CQO55" s="115">
        <f t="shared" si="327"/>
        <v>4330.8599999999997</v>
      </c>
      <c r="CQP55" s="115">
        <f t="shared" si="327"/>
        <v>4330.8599999999997</v>
      </c>
      <c r="CQQ55" s="115">
        <f t="shared" si="327"/>
        <v>4330.8599999999997</v>
      </c>
      <c r="CQR55" s="115">
        <f t="shared" si="327"/>
        <v>4330.8599999999997</v>
      </c>
      <c r="CQS55" s="115">
        <f t="shared" si="327"/>
        <v>4330.8599999999997</v>
      </c>
      <c r="CQT55" s="95">
        <f t="shared" si="328"/>
        <v>51970.32</v>
      </c>
      <c r="CQU55" s="106" t="s">
        <v>862</v>
      </c>
      <c r="CQV55" s="105">
        <v>51970.319999999992</v>
      </c>
      <c r="CQW55" s="90">
        <f t="shared" si="329"/>
        <v>4330.8599999999997</v>
      </c>
      <c r="CQX55" s="115">
        <f t="shared" ref="CQX55" si="3020">CQW55</f>
        <v>4330.8599999999997</v>
      </c>
      <c r="CQY55" s="115">
        <f t="shared" si="330"/>
        <v>4330.8599999999997</v>
      </c>
      <c r="CQZ55" s="115">
        <f t="shared" si="330"/>
        <v>4330.8599999999997</v>
      </c>
      <c r="CRA55" s="115">
        <f t="shared" si="330"/>
        <v>4330.8599999999997</v>
      </c>
      <c r="CRB55" s="115">
        <f t="shared" si="330"/>
        <v>4330.8599999999997</v>
      </c>
      <c r="CRC55" s="115">
        <f t="shared" si="330"/>
        <v>4330.8599999999997</v>
      </c>
      <c r="CRD55" s="115">
        <f t="shared" si="330"/>
        <v>4330.8599999999997</v>
      </c>
      <c r="CRE55" s="115">
        <f t="shared" si="330"/>
        <v>4330.8599999999997</v>
      </c>
      <c r="CRF55" s="115">
        <f t="shared" si="330"/>
        <v>4330.8599999999997</v>
      </c>
      <c r="CRG55" s="115">
        <f t="shared" si="330"/>
        <v>4330.8599999999997</v>
      </c>
      <c r="CRH55" s="115">
        <f t="shared" si="330"/>
        <v>4330.8599999999997</v>
      </c>
      <c r="CRI55" s="115">
        <f t="shared" si="330"/>
        <v>4330.8599999999997</v>
      </c>
      <c r="CRJ55" s="95">
        <f t="shared" si="331"/>
        <v>51970.32</v>
      </c>
      <c r="CRK55" s="106" t="s">
        <v>862</v>
      </c>
      <c r="CRL55" s="105">
        <v>51970.319999999992</v>
      </c>
      <c r="CRM55" s="90">
        <f t="shared" si="332"/>
        <v>4330.8599999999997</v>
      </c>
      <c r="CRN55" s="115">
        <f t="shared" ref="CRN55" si="3021">CRM55</f>
        <v>4330.8599999999997</v>
      </c>
      <c r="CRO55" s="115">
        <f t="shared" si="333"/>
        <v>4330.8599999999997</v>
      </c>
      <c r="CRP55" s="115">
        <f t="shared" si="333"/>
        <v>4330.8599999999997</v>
      </c>
      <c r="CRQ55" s="115">
        <f t="shared" si="333"/>
        <v>4330.8599999999997</v>
      </c>
      <c r="CRR55" s="115">
        <f t="shared" si="333"/>
        <v>4330.8599999999997</v>
      </c>
      <c r="CRS55" s="115">
        <f t="shared" si="333"/>
        <v>4330.8599999999997</v>
      </c>
      <c r="CRT55" s="115">
        <f t="shared" si="333"/>
        <v>4330.8599999999997</v>
      </c>
      <c r="CRU55" s="115">
        <f t="shared" si="333"/>
        <v>4330.8599999999997</v>
      </c>
      <c r="CRV55" s="115">
        <f t="shared" si="333"/>
        <v>4330.8599999999997</v>
      </c>
      <c r="CRW55" s="115">
        <f t="shared" si="333"/>
        <v>4330.8599999999997</v>
      </c>
      <c r="CRX55" s="115">
        <f t="shared" si="333"/>
        <v>4330.8599999999997</v>
      </c>
      <c r="CRY55" s="115">
        <f t="shared" si="333"/>
        <v>4330.8599999999997</v>
      </c>
      <c r="CRZ55" s="95">
        <f t="shared" si="334"/>
        <v>51970.32</v>
      </c>
      <c r="CSA55" s="106" t="s">
        <v>862</v>
      </c>
      <c r="CSB55" s="105">
        <v>51970.319999999992</v>
      </c>
      <c r="CSC55" s="90">
        <f t="shared" si="335"/>
        <v>4330.8599999999997</v>
      </c>
      <c r="CSD55" s="115">
        <f t="shared" ref="CSD55" si="3022">CSC55</f>
        <v>4330.8599999999997</v>
      </c>
      <c r="CSE55" s="115">
        <f t="shared" si="336"/>
        <v>4330.8599999999997</v>
      </c>
      <c r="CSF55" s="115">
        <f t="shared" si="336"/>
        <v>4330.8599999999997</v>
      </c>
      <c r="CSG55" s="115">
        <f t="shared" si="336"/>
        <v>4330.8599999999997</v>
      </c>
      <c r="CSH55" s="115">
        <f t="shared" si="336"/>
        <v>4330.8599999999997</v>
      </c>
      <c r="CSI55" s="115">
        <f t="shared" si="336"/>
        <v>4330.8599999999997</v>
      </c>
      <c r="CSJ55" s="115">
        <f t="shared" si="336"/>
        <v>4330.8599999999997</v>
      </c>
      <c r="CSK55" s="115">
        <f t="shared" si="336"/>
        <v>4330.8599999999997</v>
      </c>
      <c r="CSL55" s="115">
        <f t="shared" si="336"/>
        <v>4330.8599999999997</v>
      </c>
      <c r="CSM55" s="115">
        <f t="shared" si="336"/>
        <v>4330.8599999999997</v>
      </c>
      <c r="CSN55" s="115">
        <f t="shared" si="336"/>
        <v>4330.8599999999997</v>
      </c>
      <c r="CSO55" s="115">
        <f t="shared" si="336"/>
        <v>4330.8599999999997</v>
      </c>
      <c r="CSP55" s="95">
        <f t="shared" si="337"/>
        <v>51970.32</v>
      </c>
      <c r="CSQ55" s="106" t="s">
        <v>862</v>
      </c>
      <c r="CSR55" s="105">
        <v>51970.319999999992</v>
      </c>
      <c r="CSS55" s="90">
        <f t="shared" si="338"/>
        <v>4330.8599999999997</v>
      </c>
      <c r="CST55" s="115">
        <f t="shared" ref="CST55" si="3023">CSS55</f>
        <v>4330.8599999999997</v>
      </c>
      <c r="CSU55" s="115">
        <f t="shared" si="339"/>
        <v>4330.8599999999997</v>
      </c>
      <c r="CSV55" s="115">
        <f t="shared" si="339"/>
        <v>4330.8599999999997</v>
      </c>
      <c r="CSW55" s="115">
        <f t="shared" si="339"/>
        <v>4330.8599999999997</v>
      </c>
      <c r="CSX55" s="115">
        <f t="shared" si="339"/>
        <v>4330.8599999999997</v>
      </c>
      <c r="CSY55" s="115">
        <f t="shared" si="339"/>
        <v>4330.8599999999997</v>
      </c>
      <c r="CSZ55" s="115">
        <f t="shared" si="339"/>
        <v>4330.8599999999997</v>
      </c>
      <c r="CTA55" s="115">
        <f t="shared" si="339"/>
        <v>4330.8599999999997</v>
      </c>
      <c r="CTB55" s="115">
        <f t="shared" si="339"/>
        <v>4330.8599999999997</v>
      </c>
      <c r="CTC55" s="115">
        <f t="shared" si="339"/>
        <v>4330.8599999999997</v>
      </c>
      <c r="CTD55" s="115">
        <f t="shared" si="339"/>
        <v>4330.8599999999997</v>
      </c>
      <c r="CTE55" s="115">
        <f t="shared" si="339"/>
        <v>4330.8599999999997</v>
      </c>
      <c r="CTF55" s="95">
        <f t="shared" si="340"/>
        <v>51970.32</v>
      </c>
      <c r="CTG55" s="106" t="s">
        <v>862</v>
      </c>
      <c r="CTH55" s="105">
        <v>51970.319999999992</v>
      </c>
      <c r="CTI55" s="90">
        <f t="shared" si="341"/>
        <v>4330.8599999999997</v>
      </c>
      <c r="CTJ55" s="115">
        <f t="shared" ref="CTJ55" si="3024">CTI55</f>
        <v>4330.8599999999997</v>
      </c>
      <c r="CTK55" s="115">
        <f t="shared" si="342"/>
        <v>4330.8599999999997</v>
      </c>
      <c r="CTL55" s="115">
        <f t="shared" si="342"/>
        <v>4330.8599999999997</v>
      </c>
      <c r="CTM55" s="115">
        <f t="shared" si="342"/>
        <v>4330.8599999999997</v>
      </c>
      <c r="CTN55" s="115">
        <f t="shared" si="342"/>
        <v>4330.8599999999997</v>
      </c>
      <c r="CTO55" s="115">
        <f t="shared" si="342"/>
        <v>4330.8599999999997</v>
      </c>
      <c r="CTP55" s="115">
        <f t="shared" si="342"/>
        <v>4330.8599999999997</v>
      </c>
      <c r="CTQ55" s="115">
        <f t="shared" si="342"/>
        <v>4330.8599999999997</v>
      </c>
      <c r="CTR55" s="115">
        <f t="shared" si="342"/>
        <v>4330.8599999999997</v>
      </c>
      <c r="CTS55" s="115">
        <f t="shared" si="342"/>
        <v>4330.8599999999997</v>
      </c>
      <c r="CTT55" s="115">
        <f t="shared" si="342"/>
        <v>4330.8599999999997</v>
      </c>
      <c r="CTU55" s="115">
        <f t="shared" si="342"/>
        <v>4330.8599999999997</v>
      </c>
      <c r="CTV55" s="95">
        <f t="shared" si="343"/>
        <v>51970.32</v>
      </c>
      <c r="CTW55" s="106" t="s">
        <v>862</v>
      </c>
      <c r="CTX55" s="105">
        <v>51970.319999999992</v>
      </c>
      <c r="CTY55" s="90">
        <f t="shared" si="344"/>
        <v>4330.8599999999997</v>
      </c>
      <c r="CTZ55" s="115">
        <f t="shared" ref="CTZ55" si="3025">CTY55</f>
        <v>4330.8599999999997</v>
      </c>
      <c r="CUA55" s="115">
        <f t="shared" si="345"/>
        <v>4330.8599999999997</v>
      </c>
      <c r="CUB55" s="115">
        <f t="shared" si="345"/>
        <v>4330.8599999999997</v>
      </c>
      <c r="CUC55" s="115">
        <f t="shared" si="345"/>
        <v>4330.8599999999997</v>
      </c>
      <c r="CUD55" s="115">
        <f t="shared" si="345"/>
        <v>4330.8599999999997</v>
      </c>
      <c r="CUE55" s="115">
        <f t="shared" si="345"/>
        <v>4330.8599999999997</v>
      </c>
      <c r="CUF55" s="115">
        <f t="shared" si="345"/>
        <v>4330.8599999999997</v>
      </c>
      <c r="CUG55" s="115">
        <f t="shared" si="345"/>
        <v>4330.8599999999997</v>
      </c>
      <c r="CUH55" s="115">
        <f t="shared" si="345"/>
        <v>4330.8599999999997</v>
      </c>
      <c r="CUI55" s="115">
        <f t="shared" si="345"/>
        <v>4330.8599999999997</v>
      </c>
      <c r="CUJ55" s="115">
        <f t="shared" si="345"/>
        <v>4330.8599999999997</v>
      </c>
      <c r="CUK55" s="115">
        <f t="shared" si="345"/>
        <v>4330.8599999999997</v>
      </c>
      <c r="CUL55" s="95">
        <f t="shared" si="346"/>
        <v>51970.32</v>
      </c>
      <c r="CUM55" s="106" t="s">
        <v>862</v>
      </c>
      <c r="CUN55" s="105">
        <v>51970.319999999992</v>
      </c>
      <c r="CUO55" s="90">
        <f t="shared" si="347"/>
        <v>4330.8599999999997</v>
      </c>
      <c r="CUP55" s="115">
        <f t="shared" ref="CUP55" si="3026">CUO55</f>
        <v>4330.8599999999997</v>
      </c>
      <c r="CUQ55" s="115">
        <f t="shared" si="348"/>
        <v>4330.8599999999997</v>
      </c>
      <c r="CUR55" s="115">
        <f t="shared" si="348"/>
        <v>4330.8599999999997</v>
      </c>
      <c r="CUS55" s="115">
        <f t="shared" si="348"/>
        <v>4330.8599999999997</v>
      </c>
      <c r="CUT55" s="115">
        <f t="shared" si="348"/>
        <v>4330.8599999999997</v>
      </c>
      <c r="CUU55" s="115">
        <f t="shared" si="348"/>
        <v>4330.8599999999997</v>
      </c>
      <c r="CUV55" s="115">
        <f t="shared" si="348"/>
        <v>4330.8599999999997</v>
      </c>
      <c r="CUW55" s="115">
        <f t="shared" si="348"/>
        <v>4330.8599999999997</v>
      </c>
      <c r="CUX55" s="115">
        <f t="shared" si="348"/>
        <v>4330.8599999999997</v>
      </c>
      <c r="CUY55" s="115">
        <f t="shared" si="348"/>
        <v>4330.8599999999997</v>
      </c>
      <c r="CUZ55" s="115">
        <f t="shared" si="348"/>
        <v>4330.8599999999997</v>
      </c>
      <c r="CVA55" s="115">
        <f t="shared" si="348"/>
        <v>4330.8599999999997</v>
      </c>
      <c r="CVB55" s="95">
        <f t="shared" si="349"/>
        <v>51970.32</v>
      </c>
      <c r="CVC55" s="106" t="s">
        <v>862</v>
      </c>
      <c r="CVD55" s="105">
        <v>51970.319999999992</v>
      </c>
      <c r="CVE55" s="90">
        <f t="shared" si="350"/>
        <v>4330.8599999999997</v>
      </c>
      <c r="CVF55" s="115">
        <f t="shared" ref="CVF55" si="3027">CVE55</f>
        <v>4330.8599999999997</v>
      </c>
      <c r="CVG55" s="115">
        <f t="shared" si="351"/>
        <v>4330.8599999999997</v>
      </c>
      <c r="CVH55" s="115">
        <f t="shared" si="351"/>
        <v>4330.8599999999997</v>
      </c>
      <c r="CVI55" s="115">
        <f t="shared" si="351"/>
        <v>4330.8599999999997</v>
      </c>
      <c r="CVJ55" s="115">
        <f t="shared" si="351"/>
        <v>4330.8599999999997</v>
      </c>
      <c r="CVK55" s="115">
        <f t="shared" si="351"/>
        <v>4330.8599999999997</v>
      </c>
      <c r="CVL55" s="115">
        <f t="shared" si="351"/>
        <v>4330.8599999999997</v>
      </c>
      <c r="CVM55" s="115">
        <f t="shared" si="351"/>
        <v>4330.8599999999997</v>
      </c>
      <c r="CVN55" s="115">
        <f t="shared" si="351"/>
        <v>4330.8599999999997</v>
      </c>
      <c r="CVO55" s="115">
        <f t="shared" si="351"/>
        <v>4330.8599999999997</v>
      </c>
      <c r="CVP55" s="115">
        <f t="shared" si="351"/>
        <v>4330.8599999999997</v>
      </c>
      <c r="CVQ55" s="115">
        <f t="shared" si="351"/>
        <v>4330.8599999999997</v>
      </c>
      <c r="CVR55" s="95">
        <f t="shared" si="352"/>
        <v>51970.32</v>
      </c>
      <c r="CVS55" s="106" t="s">
        <v>862</v>
      </c>
      <c r="CVT55" s="105">
        <v>51970.319999999992</v>
      </c>
      <c r="CVU55" s="90">
        <f t="shared" si="353"/>
        <v>4330.8599999999997</v>
      </c>
      <c r="CVV55" s="115">
        <f t="shared" ref="CVV55" si="3028">CVU55</f>
        <v>4330.8599999999997</v>
      </c>
      <c r="CVW55" s="115">
        <f t="shared" si="354"/>
        <v>4330.8599999999997</v>
      </c>
      <c r="CVX55" s="115">
        <f t="shared" si="354"/>
        <v>4330.8599999999997</v>
      </c>
      <c r="CVY55" s="115">
        <f t="shared" si="354"/>
        <v>4330.8599999999997</v>
      </c>
      <c r="CVZ55" s="115">
        <f t="shared" si="354"/>
        <v>4330.8599999999997</v>
      </c>
      <c r="CWA55" s="115">
        <f t="shared" si="354"/>
        <v>4330.8599999999997</v>
      </c>
      <c r="CWB55" s="115">
        <f t="shared" si="354"/>
        <v>4330.8599999999997</v>
      </c>
      <c r="CWC55" s="115">
        <f t="shared" si="354"/>
        <v>4330.8599999999997</v>
      </c>
      <c r="CWD55" s="115">
        <f t="shared" si="354"/>
        <v>4330.8599999999997</v>
      </c>
      <c r="CWE55" s="115">
        <f t="shared" si="354"/>
        <v>4330.8599999999997</v>
      </c>
      <c r="CWF55" s="115">
        <f t="shared" si="354"/>
        <v>4330.8599999999997</v>
      </c>
      <c r="CWG55" s="115">
        <f t="shared" si="354"/>
        <v>4330.8599999999997</v>
      </c>
      <c r="CWH55" s="95">
        <f t="shared" si="355"/>
        <v>51970.32</v>
      </c>
      <c r="CWI55" s="106" t="s">
        <v>862</v>
      </c>
      <c r="CWJ55" s="105">
        <v>51970.319999999992</v>
      </c>
      <c r="CWK55" s="90">
        <f t="shared" si="356"/>
        <v>4330.8599999999997</v>
      </c>
      <c r="CWL55" s="115">
        <f t="shared" ref="CWL55" si="3029">CWK55</f>
        <v>4330.8599999999997</v>
      </c>
      <c r="CWM55" s="115">
        <f t="shared" si="357"/>
        <v>4330.8599999999997</v>
      </c>
      <c r="CWN55" s="115">
        <f t="shared" si="357"/>
        <v>4330.8599999999997</v>
      </c>
      <c r="CWO55" s="115">
        <f t="shared" si="357"/>
        <v>4330.8599999999997</v>
      </c>
      <c r="CWP55" s="115">
        <f t="shared" si="357"/>
        <v>4330.8599999999997</v>
      </c>
      <c r="CWQ55" s="115">
        <f t="shared" si="357"/>
        <v>4330.8599999999997</v>
      </c>
      <c r="CWR55" s="115">
        <f t="shared" si="357"/>
        <v>4330.8599999999997</v>
      </c>
      <c r="CWS55" s="115">
        <f t="shared" si="357"/>
        <v>4330.8599999999997</v>
      </c>
      <c r="CWT55" s="115">
        <f t="shared" si="357"/>
        <v>4330.8599999999997</v>
      </c>
      <c r="CWU55" s="115">
        <f t="shared" si="357"/>
        <v>4330.8599999999997</v>
      </c>
      <c r="CWV55" s="115">
        <f t="shared" si="357"/>
        <v>4330.8599999999997</v>
      </c>
      <c r="CWW55" s="115">
        <f t="shared" si="357"/>
        <v>4330.8599999999997</v>
      </c>
      <c r="CWX55" s="95">
        <f t="shared" si="358"/>
        <v>51970.32</v>
      </c>
      <c r="CWY55" s="106" t="s">
        <v>862</v>
      </c>
      <c r="CWZ55" s="105">
        <v>51970.319999999992</v>
      </c>
      <c r="CXA55" s="90">
        <f t="shared" si="359"/>
        <v>4330.8599999999997</v>
      </c>
      <c r="CXB55" s="115">
        <f t="shared" ref="CXB55" si="3030">CXA55</f>
        <v>4330.8599999999997</v>
      </c>
      <c r="CXC55" s="115">
        <f t="shared" si="360"/>
        <v>4330.8599999999997</v>
      </c>
      <c r="CXD55" s="115">
        <f t="shared" si="360"/>
        <v>4330.8599999999997</v>
      </c>
      <c r="CXE55" s="115">
        <f t="shared" si="360"/>
        <v>4330.8599999999997</v>
      </c>
      <c r="CXF55" s="115">
        <f t="shared" si="360"/>
        <v>4330.8599999999997</v>
      </c>
      <c r="CXG55" s="115">
        <f t="shared" si="360"/>
        <v>4330.8599999999997</v>
      </c>
      <c r="CXH55" s="115">
        <f t="shared" si="360"/>
        <v>4330.8599999999997</v>
      </c>
      <c r="CXI55" s="115">
        <f t="shared" si="360"/>
        <v>4330.8599999999997</v>
      </c>
      <c r="CXJ55" s="115">
        <f t="shared" si="360"/>
        <v>4330.8599999999997</v>
      </c>
      <c r="CXK55" s="115">
        <f t="shared" si="360"/>
        <v>4330.8599999999997</v>
      </c>
      <c r="CXL55" s="115">
        <f t="shared" si="360"/>
        <v>4330.8599999999997</v>
      </c>
      <c r="CXM55" s="115">
        <f t="shared" si="360"/>
        <v>4330.8599999999997</v>
      </c>
      <c r="CXN55" s="95">
        <f t="shared" si="361"/>
        <v>51970.32</v>
      </c>
      <c r="CXO55" s="106" t="s">
        <v>862</v>
      </c>
      <c r="CXP55" s="105">
        <v>51970.319999999992</v>
      </c>
      <c r="CXQ55" s="90">
        <f t="shared" si="362"/>
        <v>4330.8599999999997</v>
      </c>
      <c r="CXR55" s="115">
        <f t="shared" ref="CXR55" si="3031">CXQ55</f>
        <v>4330.8599999999997</v>
      </c>
      <c r="CXS55" s="115">
        <f t="shared" si="363"/>
        <v>4330.8599999999997</v>
      </c>
      <c r="CXT55" s="115">
        <f t="shared" si="363"/>
        <v>4330.8599999999997</v>
      </c>
      <c r="CXU55" s="115">
        <f t="shared" si="363"/>
        <v>4330.8599999999997</v>
      </c>
      <c r="CXV55" s="115">
        <f t="shared" si="363"/>
        <v>4330.8599999999997</v>
      </c>
      <c r="CXW55" s="115">
        <f t="shared" si="363"/>
        <v>4330.8599999999997</v>
      </c>
      <c r="CXX55" s="115">
        <f t="shared" si="363"/>
        <v>4330.8599999999997</v>
      </c>
      <c r="CXY55" s="115">
        <f t="shared" si="363"/>
        <v>4330.8599999999997</v>
      </c>
      <c r="CXZ55" s="115">
        <f t="shared" si="363"/>
        <v>4330.8599999999997</v>
      </c>
      <c r="CYA55" s="115">
        <f t="shared" si="363"/>
        <v>4330.8599999999997</v>
      </c>
      <c r="CYB55" s="115">
        <f t="shared" si="363"/>
        <v>4330.8599999999997</v>
      </c>
      <c r="CYC55" s="115">
        <f t="shared" si="363"/>
        <v>4330.8599999999997</v>
      </c>
      <c r="CYD55" s="95">
        <f t="shared" si="364"/>
        <v>51970.32</v>
      </c>
      <c r="CYE55" s="106" t="s">
        <v>862</v>
      </c>
      <c r="CYF55" s="105">
        <v>51970.319999999992</v>
      </c>
      <c r="CYG55" s="90">
        <f t="shared" si="365"/>
        <v>4330.8599999999997</v>
      </c>
      <c r="CYH55" s="115">
        <f t="shared" ref="CYH55" si="3032">CYG55</f>
        <v>4330.8599999999997</v>
      </c>
      <c r="CYI55" s="115">
        <f t="shared" si="366"/>
        <v>4330.8599999999997</v>
      </c>
      <c r="CYJ55" s="115">
        <f t="shared" si="366"/>
        <v>4330.8599999999997</v>
      </c>
      <c r="CYK55" s="115">
        <f t="shared" si="366"/>
        <v>4330.8599999999997</v>
      </c>
      <c r="CYL55" s="115">
        <f t="shared" si="366"/>
        <v>4330.8599999999997</v>
      </c>
      <c r="CYM55" s="115">
        <f t="shared" si="366"/>
        <v>4330.8599999999997</v>
      </c>
      <c r="CYN55" s="115">
        <f t="shared" si="366"/>
        <v>4330.8599999999997</v>
      </c>
      <c r="CYO55" s="115">
        <f t="shared" si="366"/>
        <v>4330.8599999999997</v>
      </c>
      <c r="CYP55" s="115">
        <f t="shared" si="366"/>
        <v>4330.8599999999997</v>
      </c>
      <c r="CYQ55" s="115">
        <f t="shared" si="366"/>
        <v>4330.8599999999997</v>
      </c>
      <c r="CYR55" s="115">
        <f t="shared" si="366"/>
        <v>4330.8599999999997</v>
      </c>
      <c r="CYS55" s="115">
        <f t="shared" si="366"/>
        <v>4330.8599999999997</v>
      </c>
      <c r="CYT55" s="95">
        <f t="shared" si="367"/>
        <v>51970.32</v>
      </c>
      <c r="CYU55" s="106" t="s">
        <v>862</v>
      </c>
      <c r="CYV55" s="105">
        <v>51970.319999999992</v>
      </c>
      <c r="CYW55" s="90">
        <f t="shared" si="368"/>
        <v>4330.8599999999997</v>
      </c>
      <c r="CYX55" s="115">
        <f t="shared" ref="CYX55" si="3033">CYW55</f>
        <v>4330.8599999999997</v>
      </c>
      <c r="CYY55" s="115">
        <f t="shared" si="369"/>
        <v>4330.8599999999997</v>
      </c>
      <c r="CYZ55" s="115">
        <f t="shared" si="369"/>
        <v>4330.8599999999997</v>
      </c>
      <c r="CZA55" s="115">
        <f t="shared" si="369"/>
        <v>4330.8599999999997</v>
      </c>
      <c r="CZB55" s="115">
        <f t="shared" si="369"/>
        <v>4330.8599999999997</v>
      </c>
      <c r="CZC55" s="115">
        <f t="shared" si="369"/>
        <v>4330.8599999999997</v>
      </c>
      <c r="CZD55" s="115">
        <f t="shared" si="369"/>
        <v>4330.8599999999997</v>
      </c>
      <c r="CZE55" s="115">
        <f t="shared" si="369"/>
        <v>4330.8599999999997</v>
      </c>
      <c r="CZF55" s="115">
        <f t="shared" si="369"/>
        <v>4330.8599999999997</v>
      </c>
      <c r="CZG55" s="115">
        <f t="shared" si="369"/>
        <v>4330.8599999999997</v>
      </c>
      <c r="CZH55" s="115">
        <f t="shared" si="369"/>
        <v>4330.8599999999997</v>
      </c>
      <c r="CZI55" s="115">
        <f t="shared" si="369"/>
        <v>4330.8599999999997</v>
      </c>
      <c r="CZJ55" s="95">
        <f t="shared" si="370"/>
        <v>51970.32</v>
      </c>
      <c r="CZK55" s="106" t="s">
        <v>862</v>
      </c>
      <c r="CZL55" s="105">
        <v>51970.319999999992</v>
      </c>
      <c r="CZM55" s="90">
        <f t="shared" si="371"/>
        <v>4330.8599999999997</v>
      </c>
      <c r="CZN55" s="115">
        <f t="shared" ref="CZN55" si="3034">CZM55</f>
        <v>4330.8599999999997</v>
      </c>
      <c r="CZO55" s="115">
        <f t="shared" si="372"/>
        <v>4330.8599999999997</v>
      </c>
      <c r="CZP55" s="115">
        <f t="shared" si="372"/>
        <v>4330.8599999999997</v>
      </c>
      <c r="CZQ55" s="115">
        <f t="shared" si="372"/>
        <v>4330.8599999999997</v>
      </c>
      <c r="CZR55" s="115">
        <f t="shared" si="372"/>
        <v>4330.8599999999997</v>
      </c>
      <c r="CZS55" s="115">
        <f t="shared" si="372"/>
        <v>4330.8599999999997</v>
      </c>
      <c r="CZT55" s="115">
        <f t="shared" si="372"/>
        <v>4330.8599999999997</v>
      </c>
      <c r="CZU55" s="115">
        <f t="shared" si="372"/>
        <v>4330.8599999999997</v>
      </c>
      <c r="CZV55" s="115">
        <f t="shared" si="372"/>
        <v>4330.8599999999997</v>
      </c>
      <c r="CZW55" s="115">
        <f t="shared" si="372"/>
        <v>4330.8599999999997</v>
      </c>
      <c r="CZX55" s="115">
        <f t="shared" si="372"/>
        <v>4330.8599999999997</v>
      </c>
      <c r="CZY55" s="115">
        <f t="shared" si="372"/>
        <v>4330.8599999999997</v>
      </c>
      <c r="CZZ55" s="95">
        <f t="shared" si="373"/>
        <v>51970.32</v>
      </c>
      <c r="DAA55" s="106" t="s">
        <v>862</v>
      </c>
      <c r="DAB55" s="105">
        <v>51970.319999999992</v>
      </c>
      <c r="DAC55" s="90">
        <f t="shared" si="374"/>
        <v>4330.8599999999997</v>
      </c>
      <c r="DAD55" s="115">
        <f t="shared" ref="DAD55" si="3035">DAC55</f>
        <v>4330.8599999999997</v>
      </c>
      <c r="DAE55" s="115">
        <f t="shared" si="375"/>
        <v>4330.8599999999997</v>
      </c>
      <c r="DAF55" s="115">
        <f t="shared" si="375"/>
        <v>4330.8599999999997</v>
      </c>
      <c r="DAG55" s="115">
        <f t="shared" si="375"/>
        <v>4330.8599999999997</v>
      </c>
      <c r="DAH55" s="115">
        <f t="shared" si="375"/>
        <v>4330.8599999999997</v>
      </c>
      <c r="DAI55" s="115">
        <f t="shared" si="375"/>
        <v>4330.8599999999997</v>
      </c>
      <c r="DAJ55" s="115">
        <f t="shared" si="375"/>
        <v>4330.8599999999997</v>
      </c>
      <c r="DAK55" s="115">
        <f t="shared" si="375"/>
        <v>4330.8599999999997</v>
      </c>
      <c r="DAL55" s="115">
        <f t="shared" si="375"/>
        <v>4330.8599999999997</v>
      </c>
      <c r="DAM55" s="115">
        <f t="shared" si="375"/>
        <v>4330.8599999999997</v>
      </c>
      <c r="DAN55" s="115">
        <f t="shared" si="375"/>
        <v>4330.8599999999997</v>
      </c>
      <c r="DAO55" s="115">
        <f t="shared" si="375"/>
        <v>4330.8599999999997</v>
      </c>
      <c r="DAP55" s="95">
        <f t="shared" si="376"/>
        <v>51970.32</v>
      </c>
      <c r="DAQ55" s="106" t="s">
        <v>862</v>
      </c>
      <c r="DAR55" s="105">
        <v>51970.319999999992</v>
      </c>
      <c r="DAS55" s="90">
        <f t="shared" si="377"/>
        <v>4330.8599999999997</v>
      </c>
      <c r="DAT55" s="115">
        <f t="shared" ref="DAT55" si="3036">DAS55</f>
        <v>4330.8599999999997</v>
      </c>
      <c r="DAU55" s="115">
        <f t="shared" si="378"/>
        <v>4330.8599999999997</v>
      </c>
      <c r="DAV55" s="115">
        <f t="shared" si="378"/>
        <v>4330.8599999999997</v>
      </c>
      <c r="DAW55" s="115">
        <f t="shared" si="378"/>
        <v>4330.8599999999997</v>
      </c>
      <c r="DAX55" s="115">
        <f t="shared" si="378"/>
        <v>4330.8599999999997</v>
      </c>
      <c r="DAY55" s="115">
        <f t="shared" si="378"/>
        <v>4330.8599999999997</v>
      </c>
      <c r="DAZ55" s="115">
        <f t="shared" si="378"/>
        <v>4330.8599999999997</v>
      </c>
      <c r="DBA55" s="115">
        <f t="shared" si="378"/>
        <v>4330.8599999999997</v>
      </c>
      <c r="DBB55" s="115">
        <f t="shared" si="378"/>
        <v>4330.8599999999997</v>
      </c>
      <c r="DBC55" s="115">
        <f t="shared" si="378"/>
        <v>4330.8599999999997</v>
      </c>
      <c r="DBD55" s="115">
        <f t="shared" si="378"/>
        <v>4330.8599999999997</v>
      </c>
      <c r="DBE55" s="115">
        <f t="shared" si="378"/>
        <v>4330.8599999999997</v>
      </c>
      <c r="DBF55" s="95">
        <f t="shared" si="379"/>
        <v>51970.32</v>
      </c>
      <c r="DBG55" s="106" t="s">
        <v>862</v>
      </c>
      <c r="DBH55" s="105">
        <v>51970.319999999992</v>
      </c>
      <c r="DBI55" s="90">
        <f t="shared" si="380"/>
        <v>4330.8599999999997</v>
      </c>
      <c r="DBJ55" s="115">
        <f t="shared" ref="DBJ55" si="3037">DBI55</f>
        <v>4330.8599999999997</v>
      </c>
      <c r="DBK55" s="115">
        <f t="shared" si="381"/>
        <v>4330.8599999999997</v>
      </c>
      <c r="DBL55" s="115">
        <f t="shared" si="381"/>
        <v>4330.8599999999997</v>
      </c>
      <c r="DBM55" s="115">
        <f t="shared" si="381"/>
        <v>4330.8599999999997</v>
      </c>
      <c r="DBN55" s="115">
        <f t="shared" si="381"/>
        <v>4330.8599999999997</v>
      </c>
      <c r="DBO55" s="115">
        <f t="shared" si="381"/>
        <v>4330.8599999999997</v>
      </c>
      <c r="DBP55" s="115">
        <f t="shared" si="381"/>
        <v>4330.8599999999997</v>
      </c>
      <c r="DBQ55" s="115">
        <f t="shared" si="381"/>
        <v>4330.8599999999997</v>
      </c>
      <c r="DBR55" s="115">
        <f t="shared" si="381"/>
        <v>4330.8599999999997</v>
      </c>
      <c r="DBS55" s="115">
        <f t="shared" si="381"/>
        <v>4330.8599999999997</v>
      </c>
      <c r="DBT55" s="115">
        <f t="shared" si="381"/>
        <v>4330.8599999999997</v>
      </c>
      <c r="DBU55" s="115">
        <f t="shared" si="381"/>
        <v>4330.8599999999997</v>
      </c>
      <c r="DBV55" s="95">
        <f t="shared" si="382"/>
        <v>51970.32</v>
      </c>
      <c r="DBW55" s="106" t="s">
        <v>862</v>
      </c>
      <c r="DBX55" s="105">
        <v>51970.319999999992</v>
      </c>
      <c r="DBY55" s="90">
        <f t="shared" si="383"/>
        <v>4330.8599999999997</v>
      </c>
      <c r="DBZ55" s="115">
        <f t="shared" ref="DBZ55" si="3038">DBY55</f>
        <v>4330.8599999999997</v>
      </c>
      <c r="DCA55" s="115">
        <f t="shared" si="384"/>
        <v>4330.8599999999997</v>
      </c>
      <c r="DCB55" s="115">
        <f t="shared" si="384"/>
        <v>4330.8599999999997</v>
      </c>
      <c r="DCC55" s="115">
        <f t="shared" si="384"/>
        <v>4330.8599999999997</v>
      </c>
      <c r="DCD55" s="115">
        <f t="shared" si="384"/>
        <v>4330.8599999999997</v>
      </c>
      <c r="DCE55" s="115">
        <f t="shared" si="384"/>
        <v>4330.8599999999997</v>
      </c>
      <c r="DCF55" s="115">
        <f t="shared" si="384"/>
        <v>4330.8599999999997</v>
      </c>
      <c r="DCG55" s="115">
        <f t="shared" si="384"/>
        <v>4330.8599999999997</v>
      </c>
      <c r="DCH55" s="115">
        <f t="shared" si="384"/>
        <v>4330.8599999999997</v>
      </c>
      <c r="DCI55" s="115">
        <f t="shared" si="384"/>
        <v>4330.8599999999997</v>
      </c>
      <c r="DCJ55" s="115">
        <f t="shared" si="384"/>
        <v>4330.8599999999997</v>
      </c>
      <c r="DCK55" s="115">
        <f t="shared" si="384"/>
        <v>4330.8599999999997</v>
      </c>
      <c r="DCL55" s="95">
        <f t="shared" si="385"/>
        <v>51970.32</v>
      </c>
      <c r="DCM55" s="106" t="s">
        <v>862</v>
      </c>
      <c r="DCN55" s="105">
        <v>51970.319999999992</v>
      </c>
      <c r="DCO55" s="90">
        <f t="shared" si="386"/>
        <v>4330.8599999999997</v>
      </c>
      <c r="DCP55" s="115">
        <f t="shared" ref="DCP55" si="3039">DCO55</f>
        <v>4330.8599999999997</v>
      </c>
      <c r="DCQ55" s="115">
        <f t="shared" si="387"/>
        <v>4330.8599999999997</v>
      </c>
      <c r="DCR55" s="115">
        <f t="shared" si="387"/>
        <v>4330.8599999999997</v>
      </c>
      <c r="DCS55" s="115">
        <f t="shared" si="387"/>
        <v>4330.8599999999997</v>
      </c>
      <c r="DCT55" s="115">
        <f t="shared" si="387"/>
        <v>4330.8599999999997</v>
      </c>
      <c r="DCU55" s="115">
        <f t="shared" si="387"/>
        <v>4330.8599999999997</v>
      </c>
      <c r="DCV55" s="115">
        <f t="shared" si="387"/>
        <v>4330.8599999999997</v>
      </c>
      <c r="DCW55" s="115">
        <f t="shared" si="387"/>
        <v>4330.8599999999997</v>
      </c>
      <c r="DCX55" s="115">
        <f t="shared" si="387"/>
        <v>4330.8599999999997</v>
      </c>
      <c r="DCY55" s="115">
        <f t="shared" si="387"/>
        <v>4330.8599999999997</v>
      </c>
      <c r="DCZ55" s="115">
        <f t="shared" si="387"/>
        <v>4330.8599999999997</v>
      </c>
      <c r="DDA55" s="115">
        <f t="shared" si="387"/>
        <v>4330.8599999999997</v>
      </c>
      <c r="DDB55" s="95">
        <f t="shared" si="388"/>
        <v>51970.32</v>
      </c>
      <c r="DDC55" s="106" t="s">
        <v>862</v>
      </c>
      <c r="DDD55" s="105">
        <v>51970.319999999992</v>
      </c>
      <c r="DDE55" s="90">
        <f t="shared" si="389"/>
        <v>4330.8599999999997</v>
      </c>
      <c r="DDF55" s="115">
        <f t="shared" ref="DDF55" si="3040">DDE55</f>
        <v>4330.8599999999997</v>
      </c>
      <c r="DDG55" s="115">
        <f t="shared" si="390"/>
        <v>4330.8599999999997</v>
      </c>
      <c r="DDH55" s="115">
        <f t="shared" si="390"/>
        <v>4330.8599999999997</v>
      </c>
      <c r="DDI55" s="115">
        <f t="shared" si="390"/>
        <v>4330.8599999999997</v>
      </c>
      <c r="DDJ55" s="115">
        <f t="shared" si="390"/>
        <v>4330.8599999999997</v>
      </c>
      <c r="DDK55" s="115">
        <f t="shared" si="390"/>
        <v>4330.8599999999997</v>
      </c>
      <c r="DDL55" s="115">
        <f t="shared" si="390"/>
        <v>4330.8599999999997</v>
      </c>
      <c r="DDM55" s="115">
        <f t="shared" si="390"/>
        <v>4330.8599999999997</v>
      </c>
      <c r="DDN55" s="115">
        <f t="shared" si="390"/>
        <v>4330.8599999999997</v>
      </c>
      <c r="DDO55" s="115">
        <f t="shared" si="390"/>
        <v>4330.8599999999997</v>
      </c>
      <c r="DDP55" s="115">
        <f t="shared" si="390"/>
        <v>4330.8599999999997</v>
      </c>
      <c r="DDQ55" s="115">
        <f t="shared" si="390"/>
        <v>4330.8599999999997</v>
      </c>
      <c r="DDR55" s="95">
        <f t="shared" si="391"/>
        <v>51970.32</v>
      </c>
      <c r="DDS55" s="106" t="s">
        <v>862</v>
      </c>
      <c r="DDT55" s="105">
        <v>51970.319999999992</v>
      </c>
      <c r="DDU55" s="90">
        <f t="shared" si="392"/>
        <v>4330.8599999999997</v>
      </c>
      <c r="DDV55" s="115">
        <f t="shared" ref="DDV55" si="3041">DDU55</f>
        <v>4330.8599999999997</v>
      </c>
      <c r="DDW55" s="115">
        <f t="shared" si="393"/>
        <v>4330.8599999999997</v>
      </c>
      <c r="DDX55" s="115">
        <f t="shared" si="393"/>
        <v>4330.8599999999997</v>
      </c>
      <c r="DDY55" s="115">
        <f t="shared" si="393"/>
        <v>4330.8599999999997</v>
      </c>
      <c r="DDZ55" s="115">
        <f t="shared" si="393"/>
        <v>4330.8599999999997</v>
      </c>
      <c r="DEA55" s="115">
        <f t="shared" si="393"/>
        <v>4330.8599999999997</v>
      </c>
      <c r="DEB55" s="115">
        <f t="shared" si="393"/>
        <v>4330.8599999999997</v>
      </c>
      <c r="DEC55" s="115">
        <f t="shared" si="393"/>
        <v>4330.8599999999997</v>
      </c>
      <c r="DED55" s="115">
        <f t="shared" si="393"/>
        <v>4330.8599999999997</v>
      </c>
      <c r="DEE55" s="115">
        <f t="shared" si="393"/>
        <v>4330.8599999999997</v>
      </c>
      <c r="DEF55" s="115">
        <f t="shared" si="393"/>
        <v>4330.8599999999997</v>
      </c>
      <c r="DEG55" s="115">
        <f t="shared" si="393"/>
        <v>4330.8599999999997</v>
      </c>
      <c r="DEH55" s="95">
        <f t="shared" si="394"/>
        <v>51970.32</v>
      </c>
      <c r="DEI55" s="106" t="s">
        <v>862</v>
      </c>
      <c r="DEJ55" s="105">
        <v>51970.319999999992</v>
      </c>
      <c r="DEK55" s="90">
        <f t="shared" si="395"/>
        <v>4330.8599999999997</v>
      </c>
      <c r="DEL55" s="115">
        <f t="shared" ref="DEL55" si="3042">DEK55</f>
        <v>4330.8599999999997</v>
      </c>
      <c r="DEM55" s="115">
        <f t="shared" si="396"/>
        <v>4330.8599999999997</v>
      </c>
      <c r="DEN55" s="115">
        <f t="shared" si="396"/>
        <v>4330.8599999999997</v>
      </c>
      <c r="DEO55" s="115">
        <f t="shared" si="396"/>
        <v>4330.8599999999997</v>
      </c>
      <c r="DEP55" s="115">
        <f t="shared" si="396"/>
        <v>4330.8599999999997</v>
      </c>
      <c r="DEQ55" s="115">
        <f t="shared" si="396"/>
        <v>4330.8599999999997</v>
      </c>
      <c r="DER55" s="115">
        <f t="shared" si="396"/>
        <v>4330.8599999999997</v>
      </c>
      <c r="DES55" s="115">
        <f t="shared" si="396"/>
        <v>4330.8599999999997</v>
      </c>
      <c r="DET55" s="115">
        <f t="shared" si="396"/>
        <v>4330.8599999999997</v>
      </c>
      <c r="DEU55" s="115">
        <f t="shared" si="396"/>
        <v>4330.8599999999997</v>
      </c>
      <c r="DEV55" s="115">
        <f t="shared" si="396"/>
        <v>4330.8599999999997</v>
      </c>
      <c r="DEW55" s="115">
        <f t="shared" si="396"/>
        <v>4330.8599999999997</v>
      </c>
      <c r="DEX55" s="95">
        <f t="shared" si="397"/>
        <v>51970.32</v>
      </c>
      <c r="DEY55" s="106" t="s">
        <v>862</v>
      </c>
      <c r="DEZ55" s="105">
        <v>51970.319999999992</v>
      </c>
      <c r="DFA55" s="90">
        <f t="shared" si="398"/>
        <v>4330.8599999999997</v>
      </c>
      <c r="DFB55" s="115">
        <f t="shared" ref="DFB55" si="3043">DFA55</f>
        <v>4330.8599999999997</v>
      </c>
      <c r="DFC55" s="115">
        <f t="shared" si="399"/>
        <v>4330.8599999999997</v>
      </c>
      <c r="DFD55" s="115">
        <f t="shared" si="399"/>
        <v>4330.8599999999997</v>
      </c>
      <c r="DFE55" s="115">
        <f t="shared" si="399"/>
        <v>4330.8599999999997</v>
      </c>
      <c r="DFF55" s="115">
        <f t="shared" si="399"/>
        <v>4330.8599999999997</v>
      </c>
      <c r="DFG55" s="115">
        <f t="shared" si="399"/>
        <v>4330.8599999999997</v>
      </c>
      <c r="DFH55" s="115">
        <f t="shared" si="399"/>
        <v>4330.8599999999997</v>
      </c>
      <c r="DFI55" s="115">
        <f t="shared" si="399"/>
        <v>4330.8599999999997</v>
      </c>
      <c r="DFJ55" s="115">
        <f t="shared" si="399"/>
        <v>4330.8599999999997</v>
      </c>
      <c r="DFK55" s="115">
        <f t="shared" si="399"/>
        <v>4330.8599999999997</v>
      </c>
      <c r="DFL55" s="115">
        <f t="shared" si="399"/>
        <v>4330.8599999999997</v>
      </c>
      <c r="DFM55" s="115">
        <f t="shared" si="399"/>
        <v>4330.8599999999997</v>
      </c>
      <c r="DFN55" s="95">
        <f t="shared" si="400"/>
        <v>51970.32</v>
      </c>
      <c r="DFO55" s="106" t="s">
        <v>862</v>
      </c>
      <c r="DFP55" s="105">
        <v>51970.319999999992</v>
      </c>
      <c r="DFQ55" s="90">
        <f t="shared" si="401"/>
        <v>4330.8599999999997</v>
      </c>
      <c r="DFR55" s="115">
        <f t="shared" ref="DFR55" si="3044">DFQ55</f>
        <v>4330.8599999999997</v>
      </c>
      <c r="DFS55" s="115">
        <f t="shared" si="402"/>
        <v>4330.8599999999997</v>
      </c>
      <c r="DFT55" s="115">
        <f t="shared" si="402"/>
        <v>4330.8599999999997</v>
      </c>
      <c r="DFU55" s="115">
        <f t="shared" si="402"/>
        <v>4330.8599999999997</v>
      </c>
      <c r="DFV55" s="115">
        <f t="shared" si="402"/>
        <v>4330.8599999999997</v>
      </c>
      <c r="DFW55" s="115">
        <f t="shared" si="402"/>
        <v>4330.8599999999997</v>
      </c>
      <c r="DFX55" s="115">
        <f t="shared" si="402"/>
        <v>4330.8599999999997</v>
      </c>
      <c r="DFY55" s="115">
        <f t="shared" si="402"/>
        <v>4330.8599999999997</v>
      </c>
      <c r="DFZ55" s="115">
        <f t="shared" si="402"/>
        <v>4330.8599999999997</v>
      </c>
      <c r="DGA55" s="115">
        <f t="shared" si="402"/>
        <v>4330.8599999999997</v>
      </c>
      <c r="DGB55" s="115">
        <f t="shared" si="402"/>
        <v>4330.8599999999997</v>
      </c>
      <c r="DGC55" s="115">
        <f t="shared" si="402"/>
        <v>4330.8599999999997</v>
      </c>
      <c r="DGD55" s="95">
        <f t="shared" si="403"/>
        <v>51970.32</v>
      </c>
      <c r="DGE55" s="106" t="s">
        <v>862</v>
      </c>
      <c r="DGF55" s="105">
        <v>51970.319999999992</v>
      </c>
      <c r="DGG55" s="90">
        <f t="shared" si="404"/>
        <v>4330.8599999999997</v>
      </c>
      <c r="DGH55" s="115">
        <f t="shared" ref="DGH55" si="3045">DGG55</f>
        <v>4330.8599999999997</v>
      </c>
      <c r="DGI55" s="115">
        <f t="shared" si="405"/>
        <v>4330.8599999999997</v>
      </c>
      <c r="DGJ55" s="115">
        <f t="shared" si="405"/>
        <v>4330.8599999999997</v>
      </c>
      <c r="DGK55" s="115">
        <f t="shared" si="405"/>
        <v>4330.8599999999997</v>
      </c>
      <c r="DGL55" s="115">
        <f t="shared" si="405"/>
        <v>4330.8599999999997</v>
      </c>
      <c r="DGM55" s="115">
        <f t="shared" si="405"/>
        <v>4330.8599999999997</v>
      </c>
      <c r="DGN55" s="115">
        <f t="shared" si="405"/>
        <v>4330.8599999999997</v>
      </c>
      <c r="DGO55" s="115">
        <f t="shared" si="405"/>
        <v>4330.8599999999997</v>
      </c>
      <c r="DGP55" s="115">
        <f t="shared" si="405"/>
        <v>4330.8599999999997</v>
      </c>
      <c r="DGQ55" s="115">
        <f t="shared" si="405"/>
        <v>4330.8599999999997</v>
      </c>
      <c r="DGR55" s="115">
        <f t="shared" si="405"/>
        <v>4330.8599999999997</v>
      </c>
      <c r="DGS55" s="115">
        <f t="shared" si="405"/>
        <v>4330.8599999999997</v>
      </c>
      <c r="DGT55" s="95">
        <f t="shared" si="406"/>
        <v>51970.32</v>
      </c>
      <c r="DGU55" s="106" t="s">
        <v>862</v>
      </c>
      <c r="DGV55" s="105">
        <v>51970.319999999992</v>
      </c>
      <c r="DGW55" s="90">
        <f t="shared" si="407"/>
        <v>4330.8599999999997</v>
      </c>
      <c r="DGX55" s="115">
        <f t="shared" ref="DGX55" si="3046">DGW55</f>
        <v>4330.8599999999997</v>
      </c>
      <c r="DGY55" s="115">
        <f t="shared" si="408"/>
        <v>4330.8599999999997</v>
      </c>
      <c r="DGZ55" s="115">
        <f t="shared" si="408"/>
        <v>4330.8599999999997</v>
      </c>
      <c r="DHA55" s="115">
        <f t="shared" si="408"/>
        <v>4330.8599999999997</v>
      </c>
      <c r="DHB55" s="115">
        <f t="shared" si="408"/>
        <v>4330.8599999999997</v>
      </c>
      <c r="DHC55" s="115">
        <f t="shared" si="408"/>
        <v>4330.8599999999997</v>
      </c>
      <c r="DHD55" s="115">
        <f t="shared" si="408"/>
        <v>4330.8599999999997</v>
      </c>
      <c r="DHE55" s="115">
        <f t="shared" si="408"/>
        <v>4330.8599999999997</v>
      </c>
      <c r="DHF55" s="115">
        <f t="shared" si="408"/>
        <v>4330.8599999999997</v>
      </c>
      <c r="DHG55" s="115">
        <f t="shared" si="408"/>
        <v>4330.8599999999997</v>
      </c>
      <c r="DHH55" s="115">
        <f t="shared" si="408"/>
        <v>4330.8599999999997</v>
      </c>
      <c r="DHI55" s="115">
        <f t="shared" si="408"/>
        <v>4330.8599999999997</v>
      </c>
      <c r="DHJ55" s="95">
        <f t="shared" si="409"/>
        <v>51970.32</v>
      </c>
      <c r="DHK55" s="106" t="s">
        <v>862</v>
      </c>
      <c r="DHL55" s="105">
        <v>51970.319999999992</v>
      </c>
      <c r="DHM55" s="90">
        <f t="shared" si="410"/>
        <v>4330.8599999999997</v>
      </c>
      <c r="DHN55" s="115">
        <f t="shared" ref="DHN55" si="3047">DHM55</f>
        <v>4330.8599999999997</v>
      </c>
      <c r="DHO55" s="115">
        <f t="shared" si="411"/>
        <v>4330.8599999999997</v>
      </c>
      <c r="DHP55" s="115">
        <f t="shared" si="411"/>
        <v>4330.8599999999997</v>
      </c>
      <c r="DHQ55" s="115">
        <f t="shared" si="411"/>
        <v>4330.8599999999997</v>
      </c>
      <c r="DHR55" s="115">
        <f t="shared" si="411"/>
        <v>4330.8599999999997</v>
      </c>
      <c r="DHS55" s="115">
        <f t="shared" si="411"/>
        <v>4330.8599999999997</v>
      </c>
      <c r="DHT55" s="115">
        <f t="shared" si="411"/>
        <v>4330.8599999999997</v>
      </c>
      <c r="DHU55" s="115">
        <f t="shared" si="411"/>
        <v>4330.8599999999997</v>
      </c>
      <c r="DHV55" s="115">
        <f t="shared" si="411"/>
        <v>4330.8599999999997</v>
      </c>
      <c r="DHW55" s="115">
        <f t="shared" si="411"/>
        <v>4330.8599999999997</v>
      </c>
      <c r="DHX55" s="115">
        <f t="shared" si="411"/>
        <v>4330.8599999999997</v>
      </c>
      <c r="DHY55" s="115">
        <f t="shared" si="411"/>
        <v>4330.8599999999997</v>
      </c>
      <c r="DHZ55" s="95">
        <f t="shared" si="412"/>
        <v>51970.32</v>
      </c>
      <c r="DIA55" s="106" t="s">
        <v>862</v>
      </c>
      <c r="DIB55" s="105">
        <v>51970.319999999992</v>
      </c>
      <c r="DIC55" s="90">
        <f t="shared" si="413"/>
        <v>4330.8599999999997</v>
      </c>
      <c r="DID55" s="115">
        <f t="shared" ref="DID55" si="3048">DIC55</f>
        <v>4330.8599999999997</v>
      </c>
      <c r="DIE55" s="115">
        <f t="shared" si="414"/>
        <v>4330.8599999999997</v>
      </c>
      <c r="DIF55" s="115">
        <f t="shared" si="414"/>
        <v>4330.8599999999997</v>
      </c>
      <c r="DIG55" s="115">
        <f t="shared" si="414"/>
        <v>4330.8599999999997</v>
      </c>
      <c r="DIH55" s="115">
        <f t="shared" si="414"/>
        <v>4330.8599999999997</v>
      </c>
      <c r="DII55" s="115">
        <f t="shared" si="414"/>
        <v>4330.8599999999997</v>
      </c>
      <c r="DIJ55" s="115">
        <f t="shared" si="414"/>
        <v>4330.8599999999997</v>
      </c>
      <c r="DIK55" s="115">
        <f t="shared" si="414"/>
        <v>4330.8599999999997</v>
      </c>
      <c r="DIL55" s="115">
        <f t="shared" si="414"/>
        <v>4330.8599999999997</v>
      </c>
      <c r="DIM55" s="115">
        <f t="shared" si="414"/>
        <v>4330.8599999999997</v>
      </c>
      <c r="DIN55" s="115">
        <f t="shared" si="414"/>
        <v>4330.8599999999997</v>
      </c>
      <c r="DIO55" s="115">
        <f t="shared" si="414"/>
        <v>4330.8599999999997</v>
      </c>
      <c r="DIP55" s="95">
        <f t="shared" si="415"/>
        <v>51970.32</v>
      </c>
      <c r="DIQ55" s="106" t="s">
        <v>862</v>
      </c>
      <c r="DIR55" s="105">
        <v>51970.319999999992</v>
      </c>
      <c r="DIS55" s="90">
        <f t="shared" si="416"/>
        <v>4330.8599999999997</v>
      </c>
      <c r="DIT55" s="115">
        <f t="shared" ref="DIT55" si="3049">DIS55</f>
        <v>4330.8599999999997</v>
      </c>
      <c r="DIU55" s="115">
        <f t="shared" si="417"/>
        <v>4330.8599999999997</v>
      </c>
      <c r="DIV55" s="115">
        <f t="shared" si="417"/>
        <v>4330.8599999999997</v>
      </c>
      <c r="DIW55" s="115">
        <f t="shared" si="417"/>
        <v>4330.8599999999997</v>
      </c>
      <c r="DIX55" s="115">
        <f t="shared" si="417"/>
        <v>4330.8599999999997</v>
      </c>
      <c r="DIY55" s="115">
        <f t="shared" si="417"/>
        <v>4330.8599999999997</v>
      </c>
      <c r="DIZ55" s="115">
        <f t="shared" si="417"/>
        <v>4330.8599999999997</v>
      </c>
      <c r="DJA55" s="115">
        <f t="shared" si="417"/>
        <v>4330.8599999999997</v>
      </c>
      <c r="DJB55" s="115">
        <f t="shared" si="417"/>
        <v>4330.8599999999997</v>
      </c>
      <c r="DJC55" s="115">
        <f t="shared" si="417"/>
        <v>4330.8599999999997</v>
      </c>
      <c r="DJD55" s="115">
        <f t="shared" si="417"/>
        <v>4330.8599999999997</v>
      </c>
      <c r="DJE55" s="115">
        <f t="shared" si="417"/>
        <v>4330.8599999999997</v>
      </c>
      <c r="DJF55" s="95">
        <f t="shared" si="418"/>
        <v>51970.32</v>
      </c>
      <c r="DJG55" s="106" t="s">
        <v>862</v>
      </c>
      <c r="DJH55" s="105">
        <v>51970.319999999992</v>
      </c>
      <c r="DJI55" s="90">
        <f t="shared" si="419"/>
        <v>4330.8599999999997</v>
      </c>
      <c r="DJJ55" s="115">
        <f t="shared" ref="DJJ55" si="3050">DJI55</f>
        <v>4330.8599999999997</v>
      </c>
      <c r="DJK55" s="115">
        <f t="shared" si="420"/>
        <v>4330.8599999999997</v>
      </c>
      <c r="DJL55" s="115">
        <f t="shared" si="420"/>
        <v>4330.8599999999997</v>
      </c>
      <c r="DJM55" s="115">
        <f t="shared" si="420"/>
        <v>4330.8599999999997</v>
      </c>
      <c r="DJN55" s="115">
        <f t="shared" si="420"/>
        <v>4330.8599999999997</v>
      </c>
      <c r="DJO55" s="115">
        <f t="shared" si="420"/>
        <v>4330.8599999999997</v>
      </c>
      <c r="DJP55" s="115">
        <f t="shared" si="420"/>
        <v>4330.8599999999997</v>
      </c>
      <c r="DJQ55" s="115">
        <f t="shared" si="420"/>
        <v>4330.8599999999997</v>
      </c>
      <c r="DJR55" s="115">
        <f t="shared" si="420"/>
        <v>4330.8599999999997</v>
      </c>
      <c r="DJS55" s="115">
        <f t="shared" si="420"/>
        <v>4330.8599999999997</v>
      </c>
      <c r="DJT55" s="115">
        <f t="shared" si="420"/>
        <v>4330.8599999999997</v>
      </c>
      <c r="DJU55" s="115">
        <f t="shared" si="420"/>
        <v>4330.8599999999997</v>
      </c>
      <c r="DJV55" s="95">
        <f t="shared" si="421"/>
        <v>51970.32</v>
      </c>
      <c r="DJW55" s="106" t="s">
        <v>862</v>
      </c>
      <c r="DJX55" s="105">
        <v>51970.319999999992</v>
      </c>
      <c r="DJY55" s="90">
        <f t="shared" si="422"/>
        <v>4330.8599999999997</v>
      </c>
      <c r="DJZ55" s="115">
        <f t="shared" ref="DJZ55" si="3051">DJY55</f>
        <v>4330.8599999999997</v>
      </c>
      <c r="DKA55" s="115">
        <f t="shared" si="423"/>
        <v>4330.8599999999997</v>
      </c>
      <c r="DKB55" s="115">
        <f t="shared" si="423"/>
        <v>4330.8599999999997</v>
      </c>
      <c r="DKC55" s="115">
        <f t="shared" si="423"/>
        <v>4330.8599999999997</v>
      </c>
      <c r="DKD55" s="115">
        <f t="shared" si="423"/>
        <v>4330.8599999999997</v>
      </c>
      <c r="DKE55" s="115">
        <f t="shared" si="423"/>
        <v>4330.8599999999997</v>
      </c>
      <c r="DKF55" s="115">
        <f t="shared" si="423"/>
        <v>4330.8599999999997</v>
      </c>
      <c r="DKG55" s="115">
        <f t="shared" si="423"/>
        <v>4330.8599999999997</v>
      </c>
      <c r="DKH55" s="115">
        <f t="shared" si="423"/>
        <v>4330.8599999999997</v>
      </c>
      <c r="DKI55" s="115">
        <f t="shared" si="423"/>
        <v>4330.8599999999997</v>
      </c>
      <c r="DKJ55" s="115">
        <f t="shared" si="423"/>
        <v>4330.8599999999997</v>
      </c>
      <c r="DKK55" s="115">
        <f t="shared" si="423"/>
        <v>4330.8599999999997</v>
      </c>
      <c r="DKL55" s="95">
        <f t="shared" si="424"/>
        <v>51970.32</v>
      </c>
      <c r="DKM55" s="106" t="s">
        <v>862</v>
      </c>
      <c r="DKN55" s="105">
        <v>51970.319999999992</v>
      </c>
      <c r="DKO55" s="90">
        <f t="shared" si="425"/>
        <v>4330.8599999999997</v>
      </c>
      <c r="DKP55" s="115">
        <f t="shared" ref="DKP55" si="3052">DKO55</f>
        <v>4330.8599999999997</v>
      </c>
      <c r="DKQ55" s="115">
        <f t="shared" si="426"/>
        <v>4330.8599999999997</v>
      </c>
      <c r="DKR55" s="115">
        <f t="shared" si="426"/>
        <v>4330.8599999999997</v>
      </c>
      <c r="DKS55" s="115">
        <f t="shared" si="426"/>
        <v>4330.8599999999997</v>
      </c>
      <c r="DKT55" s="115">
        <f t="shared" si="426"/>
        <v>4330.8599999999997</v>
      </c>
      <c r="DKU55" s="115">
        <f t="shared" si="426"/>
        <v>4330.8599999999997</v>
      </c>
      <c r="DKV55" s="115">
        <f t="shared" si="426"/>
        <v>4330.8599999999997</v>
      </c>
      <c r="DKW55" s="115">
        <f t="shared" si="426"/>
        <v>4330.8599999999997</v>
      </c>
      <c r="DKX55" s="115">
        <f t="shared" si="426"/>
        <v>4330.8599999999997</v>
      </c>
      <c r="DKY55" s="115">
        <f t="shared" si="426"/>
        <v>4330.8599999999997</v>
      </c>
      <c r="DKZ55" s="115">
        <f t="shared" si="426"/>
        <v>4330.8599999999997</v>
      </c>
      <c r="DLA55" s="115">
        <f t="shared" si="426"/>
        <v>4330.8599999999997</v>
      </c>
      <c r="DLB55" s="95">
        <f t="shared" si="427"/>
        <v>51970.32</v>
      </c>
      <c r="DLC55" s="106" t="s">
        <v>862</v>
      </c>
      <c r="DLD55" s="105">
        <v>51970.319999999992</v>
      </c>
      <c r="DLE55" s="90">
        <f t="shared" si="428"/>
        <v>4330.8599999999997</v>
      </c>
      <c r="DLF55" s="115">
        <f t="shared" ref="DLF55" si="3053">DLE55</f>
        <v>4330.8599999999997</v>
      </c>
      <c r="DLG55" s="115">
        <f t="shared" si="429"/>
        <v>4330.8599999999997</v>
      </c>
      <c r="DLH55" s="115">
        <f t="shared" si="429"/>
        <v>4330.8599999999997</v>
      </c>
      <c r="DLI55" s="115">
        <f t="shared" si="429"/>
        <v>4330.8599999999997</v>
      </c>
      <c r="DLJ55" s="115">
        <f t="shared" si="429"/>
        <v>4330.8599999999997</v>
      </c>
      <c r="DLK55" s="115">
        <f t="shared" si="429"/>
        <v>4330.8599999999997</v>
      </c>
      <c r="DLL55" s="115">
        <f t="shared" si="429"/>
        <v>4330.8599999999997</v>
      </c>
      <c r="DLM55" s="115">
        <f t="shared" si="429"/>
        <v>4330.8599999999997</v>
      </c>
      <c r="DLN55" s="115">
        <f t="shared" si="429"/>
        <v>4330.8599999999997</v>
      </c>
      <c r="DLO55" s="115">
        <f t="shared" si="429"/>
        <v>4330.8599999999997</v>
      </c>
      <c r="DLP55" s="115">
        <f t="shared" si="429"/>
        <v>4330.8599999999997</v>
      </c>
      <c r="DLQ55" s="115">
        <f t="shared" si="429"/>
        <v>4330.8599999999997</v>
      </c>
      <c r="DLR55" s="95">
        <f t="shared" si="430"/>
        <v>51970.32</v>
      </c>
      <c r="DLS55" s="106" t="s">
        <v>862</v>
      </c>
      <c r="DLT55" s="105">
        <v>51970.319999999992</v>
      </c>
      <c r="DLU55" s="90">
        <f t="shared" si="431"/>
        <v>4330.8599999999997</v>
      </c>
      <c r="DLV55" s="115">
        <f t="shared" ref="DLV55" si="3054">DLU55</f>
        <v>4330.8599999999997</v>
      </c>
      <c r="DLW55" s="115">
        <f t="shared" si="432"/>
        <v>4330.8599999999997</v>
      </c>
      <c r="DLX55" s="115">
        <f t="shared" si="432"/>
        <v>4330.8599999999997</v>
      </c>
      <c r="DLY55" s="115">
        <f t="shared" si="432"/>
        <v>4330.8599999999997</v>
      </c>
      <c r="DLZ55" s="115">
        <f t="shared" si="432"/>
        <v>4330.8599999999997</v>
      </c>
      <c r="DMA55" s="115">
        <f t="shared" si="432"/>
        <v>4330.8599999999997</v>
      </c>
      <c r="DMB55" s="115">
        <f t="shared" si="432"/>
        <v>4330.8599999999997</v>
      </c>
      <c r="DMC55" s="115">
        <f t="shared" si="432"/>
        <v>4330.8599999999997</v>
      </c>
      <c r="DMD55" s="115">
        <f t="shared" si="432"/>
        <v>4330.8599999999997</v>
      </c>
      <c r="DME55" s="115">
        <f t="shared" si="432"/>
        <v>4330.8599999999997</v>
      </c>
      <c r="DMF55" s="115">
        <f t="shared" si="432"/>
        <v>4330.8599999999997</v>
      </c>
      <c r="DMG55" s="115">
        <f t="shared" si="432"/>
        <v>4330.8599999999997</v>
      </c>
      <c r="DMH55" s="95">
        <f t="shared" si="433"/>
        <v>51970.32</v>
      </c>
      <c r="DMI55" s="106" t="s">
        <v>862</v>
      </c>
      <c r="DMJ55" s="105">
        <v>51970.319999999992</v>
      </c>
      <c r="DMK55" s="90">
        <f t="shared" si="434"/>
        <v>4330.8599999999997</v>
      </c>
      <c r="DML55" s="115">
        <f t="shared" ref="DML55" si="3055">DMK55</f>
        <v>4330.8599999999997</v>
      </c>
      <c r="DMM55" s="115">
        <f t="shared" si="435"/>
        <v>4330.8599999999997</v>
      </c>
      <c r="DMN55" s="115">
        <f t="shared" si="435"/>
        <v>4330.8599999999997</v>
      </c>
      <c r="DMO55" s="115">
        <f t="shared" si="435"/>
        <v>4330.8599999999997</v>
      </c>
      <c r="DMP55" s="115">
        <f t="shared" si="435"/>
        <v>4330.8599999999997</v>
      </c>
      <c r="DMQ55" s="115">
        <f t="shared" si="435"/>
        <v>4330.8599999999997</v>
      </c>
      <c r="DMR55" s="115">
        <f t="shared" si="435"/>
        <v>4330.8599999999997</v>
      </c>
      <c r="DMS55" s="115">
        <f t="shared" si="435"/>
        <v>4330.8599999999997</v>
      </c>
      <c r="DMT55" s="115">
        <f t="shared" si="435"/>
        <v>4330.8599999999997</v>
      </c>
      <c r="DMU55" s="115">
        <f t="shared" si="435"/>
        <v>4330.8599999999997</v>
      </c>
      <c r="DMV55" s="115">
        <f t="shared" si="435"/>
        <v>4330.8599999999997</v>
      </c>
      <c r="DMW55" s="115">
        <f t="shared" si="435"/>
        <v>4330.8599999999997</v>
      </c>
      <c r="DMX55" s="95">
        <f t="shared" si="436"/>
        <v>51970.32</v>
      </c>
      <c r="DMY55" s="106" t="s">
        <v>862</v>
      </c>
      <c r="DMZ55" s="105">
        <v>51970.319999999992</v>
      </c>
      <c r="DNA55" s="90">
        <f t="shared" si="437"/>
        <v>4330.8599999999997</v>
      </c>
      <c r="DNB55" s="115">
        <f t="shared" ref="DNB55" si="3056">DNA55</f>
        <v>4330.8599999999997</v>
      </c>
      <c r="DNC55" s="115">
        <f t="shared" si="438"/>
        <v>4330.8599999999997</v>
      </c>
      <c r="DND55" s="115">
        <f t="shared" si="438"/>
        <v>4330.8599999999997</v>
      </c>
      <c r="DNE55" s="115">
        <f t="shared" si="438"/>
        <v>4330.8599999999997</v>
      </c>
      <c r="DNF55" s="115">
        <f t="shared" si="438"/>
        <v>4330.8599999999997</v>
      </c>
      <c r="DNG55" s="115">
        <f t="shared" si="438"/>
        <v>4330.8599999999997</v>
      </c>
      <c r="DNH55" s="115">
        <f t="shared" si="438"/>
        <v>4330.8599999999997</v>
      </c>
      <c r="DNI55" s="115">
        <f t="shared" si="438"/>
        <v>4330.8599999999997</v>
      </c>
      <c r="DNJ55" s="115">
        <f t="shared" si="438"/>
        <v>4330.8599999999997</v>
      </c>
      <c r="DNK55" s="115">
        <f t="shared" si="438"/>
        <v>4330.8599999999997</v>
      </c>
      <c r="DNL55" s="115">
        <f t="shared" si="438"/>
        <v>4330.8599999999997</v>
      </c>
      <c r="DNM55" s="115">
        <f t="shared" si="438"/>
        <v>4330.8599999999997</v>
      </c>
      <c r="DNN55" s="95">
        <f t="shared" si="439"/>
        <v>51970.32</v>
      </c>
      <c r="DNO55" s="106" t="s">
        <v>862</v>
      </c>
      <c r="DNP55" s="105">
        <v>51970.319999999992</v>
      </c>
      <c r="DNQ55" s="90">
        <f t="shared" si="440"/>
        <v>4330.8599999999997</v>
      </c>
      <c r="DNR55" s="115">
        <f t="shared" ref="DNR55" si="3057">DNQ55</f>
        <v>4330.8599999999997</v>
      </c>
      <c r="DNS55" s="115">
        <f t="shared" si="441"/>
        <v>4330.8599999999997</v>
      </c>
      <c r="DNT55" s="115">
        <f t="shared" si="441"/>
        <v>4330.8599999999997</v>
      </c>
      <c r="DNU55" s="115">
        <f t="shared" si="441"/>
        <v>4330.8599999999997</v>
      </c>
      <c r="DNV55" s="115">
        <f t="shared" si="441"/>
        <v>4330.8599999999997</v>
      </c>
      <c r="DNW55" s="115">
        <f t="shared" si="441"/>
        <v>4330.8599999999997</v>
      </c>
      <c r="DNX55" s="115">
        <f t="shared" si="441"/>
        <v>4330.8599999999997</v>
      </c>
      <c r="DNY55" s="115">
        <f t="shared" si="441"/>
        <v>4330.8599999999997</v>
      </c>
      <c r="DNZ55" s="115">
        <f t="shared" si="441"/>
        <v>4330.8599999999997</v>
      </c>
      <c r="DOA55" s="115">
        <f t="shared" si="441"/>
        <v>4330.8599999999997</v>
      </c>
      <c r="DOB55" s="115">
        <f t="shared" si="441"/>
        <v>4330.8599999999997</v>
      </c>
      <c r="DOC55" s="115">
        <f t="shared" si="441"/>
        <v>4330.8599999999997</v>
      </c>
      <c r="DOD55" s="95">
        <f t="shared" si="442"/>
        <v>51970.32</v>
      </c>
      <c r="DOE55" s="106" t="s">
        <v>862</v>
      </c>
      <c r="DOF55" s="105">
        <v>51970.319999999992</v>
      </c>
      <c r="DOG55" s="90">
        <f t="shared" si="443"/>
        <v>4330.8599999999997</v>
      </c>
      <c r="DOH55" s="115">
        <f t="shared" ref="DOH55" si="3058">DOG55</f>
        <v>4330.8599999999997</v>
      </c>
      <c r="DOI55" s="115">
        <f t="shared" si="444"/>
        <v>4330.8599999999997</v>
      </c>
      <c r="DOJ55" s="115">
        <f t="shared" si="444"/>
        <v>4330.8599999999997</v>
      </c>
      <c r="DOK55" s="115">
        <f t="shared" si="444"/>
        <v>4330.8599999999997</v>
      </c>
      <c r="DOL55" s="115">
        <f t="shared" si="444"/>
        <v>4330.8599999999997</v>
      </c>
      <c r="DOM55" s="115">
        <f t="shared" si="444"/>
        <v>4330.8599999999997</v>
      </c>
      <c r="DON55" s="115">
        <f t="shared" si="444"/>
        <v>4330.8599999999997</v>
      </c>
      <c r="DOO55" s="115">
        <f t="shared" si="444"/>
        <v>4330.8599999999997</v>
      </c>
      <c r="DOP55" s="115">
        <f t="shared" si="444"/>
        <v>4330.8599999999997</v>
      </c>
      <c r="DOQ55" s="115">
        <f t="shared" si="444"/>
        <v>4330.8599999999997</v>
      </c>
      <c r="DOR55" s="115">
        <f t="shared" si="444"/>
        <v>4330.8599999999997</v>
      </c>
      <c r="DOS55" s="115">
        <f t="shared" si="444"/>
        <v>4330.8599999999997</v>
      </c>
      <c r="DOT55" s="95">
        <f t="shared" si="445"/>
        <v>51970.32</v>
      </c>
      <c r="DOU55" s="106" t="s">
        <v>862</v>
      </c>
      <c r="DOV55" s="105">
        <v>51970.319999999992</v>
      </c>
      <c r="DOW55" s="90">
        <f t="shared" si="446"/>
        <v>4330.8599999999997</v>
      </c>
      <c r="DOX55" s="115">
        <f t="shared" ref="DOX55" si="3059">DOW55</f>
        <v>4330.8599999999997</v>
      </c>
      <c r="DOY55" s="115">
        <f t="shared" si="447"/>
        <v>4330.8599999999997</v>
      </c>
      <c r="DOZ55" s="115">
        <f t="shared" si="447"/>
        <v>4330.8599999999997</v>
      </c>
      <c r="DPA55" s="115">
        <f t="shared" si="447"/>
        <v>4330.8599999999997</v>
      </c>
      <c r="DPB55" s="115">
        <f t="shared" si="447"/>
        <v>4330.8599999999997</v>
      </c>
      <c r="DPC55" s="115">
        <f t="shared" si="447"/>
        <v>4330.8599999999997</v>
      </c>
      <c r="DPD55" s="115">
        <f t="shared" si="447"/>
        <v>4330.8599999999997</v>
      </c>
      <c r="DPE55" s="115">
        <f t="shared" si="447"/>
        <v>4330.8599999999997</v>
      </c>
      <c r="DPF55" s="115">
        <f t="shared" si="447"/>
        <v>4330.8599999999997</v>
      </c>
      <c r="DPG55" s="115">
        <f t="shared" si="447"/>
        <v>4330.8599999999997</v>
      </c>
      <c r="DPH55" s="115">
        <f t="shared" si="447"/>
        <v>4330.8599999999997</v>
      </c>
      <c r="DPI55" s="115">
        <f t="shared" si="447"/>
        <v>4330.8599999999997</v>
      </c>
      <c r="DPJ55" s="95">
        <f t="shared" si="448"/>
        <v>51970.32</v>
      </c>
      <c r="DPK55" s="106" t="s">
        <v>862</v>
      </c>
      <c r="DPL55" s="105">
        <v>51970.319999999992</v>
      </c>
      <c r="DPM55" s="90">
        <f t="shared" si="449"/>
        <v>4330.8599999999997</v>
      </c>
      <c r="DPN55" s="115">
        <f t="shared" ref="DPN55" si="3060">DPM55</f>
        <v>4330.8599999999997</v>
      </c>
      <c r="DPO55" s="115">
        <f t="shared" si="450"/>
        <v>4330.8599999999997</v>
      </c>
      <c r="DPP55" s="115">
        <f t="shared" si="450"/>
        <v>4330.8599999999997</v>
      </c>
      <c r="DPQ55" s="115">
        <f t="shared" si="450"/>
        <v>4330.8599999999997</v>
      </c>
      <c r="DPR55" s="115">
        <f t="shared" si="450"/>
        <v>4330.8599999999997</v>
      </c>
      <c r="DPS55" s="115">
        <f t="shared" si="450"/>
        <v>4330.8599999999997</v>
      </c>
      <c r="DPT55" s="115">
        <f t="shared" si="450"/>
        <v>4330.8599999999997</v>
      </c>
      <c r="DPU55" s="115">
        <f t="shared" si="450"/>
        <v>4330.8599999999997</v>
      </c>
      <c r="DPV55" s="115">
        <f t="shared" si="450"/>
        <v>4330.8599999999997</v>
      </c>
      <c r="DPW55" s="115">
        <f t="shared" si="450"/>
        <v>4330.8599999999997</v>
      </c>
      <c r="DPX55" s="115">
        <f t="shared" si="450"/>
        <v>4330.8599999999997</v>
      </c>
      <c r="DPY55" s="115">
        <f t="shared" si="450"/>
        <v>4330.8599999999997</v>
      </c>
      <c r="DPZ55" s="95">
        <f t="shared" si="451"/>
        <v>51970.32</v>
      </c>
      <c r="DQA55" s="106" t="s">
        <v>862</v>
      </c>
      <c r="DQB55" s="105">
        <v>51970.319999999992</v>
      </c>
      <c r="DQC55" s="90">
        <f t="shared" si="452"/>
        <v>4330.8599999999997</v>
      </c>
      <c r="DQD55" s="115">
        <f t="shared" ref="DQD55" si="3061">DQC55</f>
        <v>4330.8599999999997</v>
      </c>
      <c r="DQE55" s="115">
        <f t="shared" si="453"/>
        <v>4330.8599999999997</v>
      </c>
      <c r="DQF55" s="115">
        <f t="shared" si="453"/>
        <v>4330.8599999999997</v>
      </c>
      <c r="DQG55" s="115">
        <f t="shared" si="453"/>
        <v>4330.8599999999997</v>
      </c>
      <c r="DQH55" s="115">
        <f t="shared" si="453"/>
        <v>4330.8599999999997</v>
      </c>
      <c r="DQI55" s="115">
        <f t="shared" si="453"/>
        <v>4330.8599999999997</v>
      </c>
      <c r="DQJ55" s="115">
        <f t="shared" si="453"/>
        <v>4330.8599999999997</v>
      </c>
      <c r="DQK55" s="115">
        <f t="shared" si="453"/>
        <v>4330.8599999999997</v>
      </c>
      <c r="DQL55" s="115">
        <f t="shared" si="453"/>
        <v>4330.8599999999997</v>
      </c>
      <c r="DQM55" s="115">
        <f t="shared" si="453"/>
        <v>4330.8599999999997</v>
      </c>
      <c r="DQN55" s="115">
        <f t="shared" si="453"/>
        <v>4330.8599999999997</v>
      </c>
      <c r="DQO55" s="115">
        <f t="shared" si="453"/>
        <v>4330.8599999999997</v>
      </c>
      <c r="DQP55" s="95">
        <f t="shared" si="454"/>
        <v>51970.32</v>
      </c>
      <c r="DQQ55" s="106" t="s">
        <v>862</v>
      </c>
      <c r="DQR55" s="105">
        <v>51970.319999999992</v>
      </c>
      <c r="DQS55" s="90">
        <f t="shared" si="455"/>
        <v>4330.8599999999997</v>
      </c>
      <c r="DQT55" s="115">
        <f t="shared" ref="DQT55" si="3062">DQS55</f>
        <v>4330.8599999999997</v>
      </c>
      <c r="DQU55" s="115">
        <f t="shared" si="456"/>
        <v>4330.8599999999997</v>
      </c>
      <c r="DQV55" s="115">
        <f t="shared" si="456"/>
        <v>4330.8599999999997</v>
      </c>
      <c r="DQW55" s="115">
        <f t="shared" si="456"/>
        <v>4330.8599999999997</v>
      </c>
      <c r="DQX55" s="115">
        <f t="shared" si="456"/>
        <v>4330.8599999999997</v>
      </c>
      <c r="DQY55" s="115">
        <f t="shared" si="456"/>
        <v>4330.8599999999997</v>
      </c>
      <c r="DQZ55" s="115">
        <f t="shared" si="456"/>
        <v>4330.8599999999997</v>
      </c>
      <c r="DRA55" s="115">
        <f t="shared" si="456"/>
        <v>4330.8599999999997</v>
      </c>
      <c r="DRB55" s="115">
        <f t="shared" si="456"/>
        <v>4330.8599999999997</v>
      </c>
      <c r="DRC55" s="115">
        <f t="shared" si="456"/>
        <v>4330.8599999999997</v>
      </c>
      <c r="DRD55" s="115">
        <f t="shared" si="456"/>
        <v>4330.8599999999997</v>
      </c>
      <c r="DRE55" s="115">
        <f t="shared" si="456"/>
        <v>4330.8599999999997</v>
      </c>
      <c r="DRF55" s="95">
        <f t="shared" si="457"/>
        <v>51970.32</v>
      </c>
      <c r="DRG55" s="106" t="s">
        <v>862</v>
      </c>
      <c r="DRH55" s="105">
        <v>51970.319999999992</v>
      </c>
      <c r="DRI55" s="90">
        <f t="shared" si="458"/>
        <v>4330.8599999999997</v>
      </c>
      <c r="DRJ55" s="115">
        <f t="shared" ref="DRJ55" si="3063">DRI55</f>
        <v>4330.8599999999997</v>
      </c>
      <c r="DRK55" s="115">
        <f t="shared" si="459"/>
        <v>4330.8599999999997</v>
      </c>
      <c r="DRL55" s="115">
        <f t="shared" si="459"/>
        <v>4330.8599999999997</v>
      </c>
      <c r="DRM55" s="115">
        <f t="shared" si="459"/>
        <v>4330.8599999999997</v>
      </c>
      <c r="DRN55" s="115">
        <f t="shared" si="459"/>
        <v>4330.8599999999997</v>
      </c>
      <c r="DRO55" s="115">
        <f t="shared" si="459"/>
        <v>4330.8599999999997</v>
      </c>
      <c r="DRP55" s="115">
        <f t="shared" si="459"/>
        <v>4330.8599999999997</v>
      </c>
      <c r="DRQ55" s="115">
        <f t="shared" si="459"/>
        <v>4330.8599999999997</v>
      </c>
      <c r="DRR55" s="115">
        <f t="shared" si="459"/>
        <v>4330.8599999999997</v>
      </c>
      <c r="DRS55" s="115">
        <f t="shared" si="459"/>
        <v>4330.8599999999997</v>
      </c>
      <c r="DRT55" s="115">
        <f t="shared" si="459"/>
        <v>4330.8599999999997</v>
      </c>
      <c r="DRU55" s="115">
        <f t="shared" si="459"/>
        <v>4330.8599999999997</v>
      </c>
      <c r="DRV55" s="95">
        <f t="shared" si="460"/>
        <v>51970.32</v>
      </c>
      <c r="DRW55" s="106" t="s">
        <v>862</v>
      </c>
      <c r="DRX55" s="105">
        <v>51970.319999999992</v>
      </c>
      <c r="DRY55" s="90">
        <f t="shared" si="461"/>
        <v>4330.8599999999997</v>
      </c>
      <c r="DRZ55" s="115">
        <f t="shared" ref="DRZ55" si="3064">DRY55</f>
        <v>4330.8599999999997</v>
      </c>
      <c r="DSA55" s="115">
        <f t="shared" si="462"/>
        <v>4330.8599999999997</v>
      </c>
      <c r="DSB55" s="115">
        <f t="shared" si="462"/>
        <v>4330.8599999999997</v>
      </c>
      <c r="DSC55" s="115">
        <f t="shared" si="462"/>
        <v>4330.8599999999997</v>
      </c>
      <c r="DSD55" s="115">
        <f t="shared" si="462"/>
        <v>4330.8599999999997</v>
      </c>
      <c r="DSE55" s="115">
        <f t="shared" si="462"/>
        <v>4330.8599999999997</v>
      </c>
      <c r="DSF55" s="115">
        <f t="shared" si="462"/>
        <v>4330.8599999999997</v>
      </c>
      <c r="DSG55" s="115">
        <f t="shared" si="462"/>
        <v>4330.8599999999997</v>
      </c>
      <c r="DSH55" s="115">
        <f t="shared" si="462"/>
        <v>4330.8599999999997</v>
      </c>
      <c r="DSI55" s="115">
        <f t="shared" si="462"/>
        <v>4330.8599999999997</v>
      </c>
      <c r="DSJ55" s="115">
        <f t="shared" si="462"/>
        <v>4330.8599999999997</v>
      </c>
      <c r="DSK55" s="115">
        <f t="shared" si="462"/>
        <v>4330.8599999999997</v>
      </c>
      <c r="DSL55" s="95">
        <f t="shared" si="463"/>
        <v>51970.32</v>
      </c>
      <c r="DSM55" s="106" t="s">
        <v>862</v>
      </c>
      <c r="DSN55" s="105">
        <v>51970.319999999992</v>
      </c>
      <c r="DSO55" s="90">
        <f t="shared" si="464"/>
        <v>4330.8599999999997</v>
      </c>
      <c r="DSP55" s="115">
        <f t="shared" ref="DSP55" si="3065">DSO55</f>
        <v>4330.8599999999997</v>
      </c>
      <c r="DSQ55" s="115">
        <f t="shared" si="465"/>
        <v>4330.8599999999997</v>
      </c>
      <c r="DSR55" s="115">
        <f t="shared" si="465"/>
        <v>4330.8599999999997</v>
      </c>
      <c r="DSS55" s="115">
        <f t="shared" si="465"/>
        <v>4330.8599999999997</v>
      </c>
      <c r="DST55" s="115">
        <f t="shared" si="465"/>
        <v>4330.8599999999997</v>
      </c>
      <c r="DSU55" s="115">
        <f t="shared" si="465"/>
        <v>4330.8599999999997</v>
      </c>
      <c r="DSV55" s="115">
        <f t="shared" si="465"/>
        <v>4330.8599999999997</v>
      </c>
      <c r="DSW55" s="115">
        <f t="shared" si="465"/>
        <v>4330.8599999999997</v>
      </c>
      <c r="DSX55" s="115">
        <f t="shared" si="465"/>
        <v>4330.8599999999997</v>
      </c>
      <c r="DSY55" s="115">
        <f t="shared" si="465"/>
        <v>4330.8599999999997</v>
      </c>
      <c r="DSZ55" s="115">
        <f t="shared" si="465"/>
        <v>4330.8599999999997</v>
      </c>
      <c r="DTA55" s="115">
        <f t="shared" si="465"/>
        <v>4330.8599999999997</v>
      </c>
      <c r="DTB55" s="95">
        <f t="shared" si="466"/>
        <v>51970.32</v>
      </c>
      <c r="DTC55" s="106" t="s">
        <v>862</v>
      </c>
      <c r="DTD55" s="105">
        <v>51970.319999999992</v>
      </c>
      <c r="DTE55" s="90">
        <f t="shared" si="467"/>
        <v>4330.8599999999997</v>
      </c>
      <c r="DTF55" s="115">
        <f t="shared" ref="DTF55" si="3066">DTE55</f>
        <v>4330.8599999999997</v>
      </c>
      <c r="DTG55" s="115">
        <f t="shared" si="468"/>
        <v>4330.8599999999997</v>
      </c>
      <c r="DTH55" s="115">
        <f t="shared" si="468"/>
        <v>4330.8599999999997</v>
      </c>
      <c r="DTI55" s="115">
        <f t="shared" si="468"/>
        <v>4330.8599999999997</v>
      </c>
      <c r="DTJ55" s="115">
        <f t="shared" si="468"/>
        <v>4330.8599999999997</v>
      </c>
      <c r="DTK55" s="115">
        <f t="shared" si="468"/>
        <v>4330.8599999999997</v>
      </c>
      <c r="DTL55" s="115">
        <f t="shared" si="468"/>
        <v>4330.8599999999997</v>
      </c>
      <c r="DTM55" s="115">
        <f t="shared" si="468"/>
        <v>4330.8599999999997</v>
      </c>
      <c r="DTN55" s="115">
        <f t="shared" si="468"/>
        <v>4330.8599999999997</v>
      </c>
      <c r="DTO55" s="115">
        <f t="shared" si="468"/>
        <v>4330.8599999999997</v>
      </c>
      <c r="DTP55" s="115">
        <f t="shared" si="468"/>
        <v>4330.8599999999997</v>
      </c>
      <c r="DTQ55" s="115">
        <f t="shared" si="468"/>
        <v>4330.8599999999997</v>
      </c>
      <c r="DTR55" s="95">
        <f t="shared" si="469"/>
        <v>51970.32</v>
      </c>
      <c r="DTS55" s="106" t="s">
        <v>862</v>
      </c>
      <c r="DTT55" s="105">
        <v>51970.319999999992</v>
      </c>
      <c r="DTU55" s="90">
        <f t="shared" si="470"/>
        <v>4330.8599999999997</v>
      </c>
      <c r="DTV55" s="115">
        <f t="shared" ref="DTV55" si="3067">DTU55</f>
        <v>4330.8599999999997</v>
      </c>
      <c r="DTW55" s="115">
        <f t="shared" si="471"/>
        <v>4330.8599999999997</v>
      </c>
      <c r="DTX55" s="115">
        <f t="shared" si="471"/>
        <v>4330.8599999999997</v>
      </c>
      <c r="DTY55" s="115">
        <f t="shared" si="471"/>
        <v>4330.8599999999997</v>
      </c>
      <c r="DTZ55" s="115">
        <f t="shared" si="471"/>
        <v>4330.8599999999997</v>
      </c>
      <c r="DUA55" s="115">
        <f t="shared" si="471"/>
        <v>4330.8599999999997</v>
      </c>
      <c r="DUB55" s="115">
        <f t="shared" si="471"/>
        <v>4330.8599999999997</v>
      </c>
      <c r="DUC55" s="115">
        <f t="shared" si="471"/>
        <v>4330.8599999999997</v>
      </c>
      <c r="DUD55" s="115">
        <f t="shared" si="471"/>
        <v>4330.8599999999997</v>
      </c>
      <c r="DUE55" s="115">
        <f t="shared" si="471"/>
        <v>4330.8599999999997</v>
      </c>
      <c r="DUF55" s="115">
        <f t="shared" si="471"/>
        <v>4330.8599999999997</v>
      </c>
      <c r="DUG55" s="115">
        <f t="shared" si="471"/>
        <v>4330.8599999999997</v>
      </c>
      <c r="DUH55" s="95">
        <f t="shared" si="472"/>
        <v>51970.32</v>
      </c>
      <c r="DUI55" s="106" t="s">
        <v>862</v>
      </c>
      <c r="DUJ55" s="105">
        <v>51970.319999999992</v>
      </c>
      <c r="DUK55" s="90">
        <f t="shared" si="473"/>
        <v>4330.8599999999997</v>
      </c>
      <c r="DUL55" s="115">
        <f t="shared" ref="DUL55" si="3068">DUK55</f>
        <v>4330.8599999999997</v>
      </c>
      <c r="DUM55" s="115">
        <f t="shared" si="474"/>
        <v>4330.8599999999997</v>
      </c>
      <c r="DUN55" s="115">
        <f t="shared" si="474"/>
        <v>4330.8599999999997</v>
      </c>
      <c r="DUO55" s="115">
        <f t="shared" si="474"/>
        <v>4330.8599999999997</v>
      </c>
      <c r="DUP55" s="115">
        <f t="shared" si="474"/>
        <v>4330.8599999999997</v>
      </c>
      <c r="DUQ55" s="115">
        <f t="shared" si="474"/>
        <v>4330.8599999999997</v>
      </c>
      <c r="DUR55" s="115">
        <f t="shared" si="474"/>
        <v>4330.8599999999997</v>
      </c>
      <c r="DUS55" s="115">
        <f t="shared" si="474"/>
        <v>4330.8599999999997</v>
      </c>
      <c r="DUT55" s="115">
        <f t="shared" si="474"/>
        <v>4330.8599999999997</v>
      </c>
      <c r="DUU55" s="115">
        <f t="shared" si="474"/>
        <v>4330.8599999999997</v>
      </c>
      <c r="DUV55" s="115">
        <f t="shared" si="474"/>
        <v>4330.8599999999997</v>
      </c>
      <c r="DUW55" s="115">
        <f t="shared" si="474"/>
        <v>4330.8599999999997</v>
      </c>
      <c r="DUX55" s="95">
        <f t="shared" si="475"/>
        <v>51970.32</v>
      </c>
      <c r="DUY55" s="106" t="s">
        <v>862</v>
      </c>
      <c r="DUZ55" s="105">
        <v>51970.319999999992</v>
      </c>
      <c r="DVA55" s="90">
        <f t="shared" si="476"/>
        <v>4330.8599999999997</v>
      </c>
      <c r="DVB55" s="115">
        <f t="shared" ref="DVB55" si="3069">DVA55</f>
        <v>4330.8599999999997</v>
      </c>
      <c r="DVC55" s="115">
        <f t="shared" si="477"/>
        <v>4330.8599999999997</v>
      </c>
      <c r="DVD55" s="115">
        <f t="shared" si="477"/>
        <v>4330.8599999999997</v>
      </c>
      <c r="DVE55" s="115">
        <f t="shared" si="477"/>
        <v>4330.8599999999997</v>
      </c>
      <c r="DVF55" s="115">
        <f t="shared" si="477"/>
        <v>4330.8599999999997</v>
      </c>
      <c r="DVG55" s="115">
        <f t="shared" si="477"/>
        <v>4330.8599999999997</v>
      </c>
      <c r="DVH55" s="115">
        <f t="shared" si="477"/>
        <v>4330.8599999999997</v>
      </c>
      <c r="DVI55" s="115">
        <f t="shared" si="477"/>
        <v>4330.8599999999997</v>
      </c>
      <c r="DVJ55" s="115">
        <f t="shared" si="477"/>
        <v>4330.8599999999997</v>
      </c>
      <c r="DVK55" s="115">
        <f t="shared" si="477"/>
        <v>4330.8599999999997</v>
      </c>
      <c r="DVL55" s="115">
        <f t="shared" si="477"/>
        <v>4330.8599999999997</v>
      </c>
      <c r="DVM55" s="115">
        <f t="shared" si="477"/>
        <v>4330.8599999999997</v>
      </c>
      <c r="DVN55" s="95">
        <f t="shared" si="478"/>
        <v>51970.32</v>
      </c>
      <c r="DVO55" s="106" t="s">
        <v>862</v>
      </c>
      <c r="DVP55" s="105">
        <v>51970.319999999992</v>
      </c>
      <c r="DVQ55" s="90">
        <f t="shared" si="479"/>
        <v>4330.8599999999997</v>
      </c>
      <c r="DVR55" s="115">
        <f t="shared" ref="DVR55" si="3070">DVQ55</f>
        <v>4330.8599999999997</v>
      </c>
      <c r="DVS55" s="115">
        <f t="shared" si="480"/>
        <v>4330.8599999999997</v>
      </c>
      <c r="DVT55" s="115">
        <f t="shared" si="480"/>
        <v>4330.8599999999997</v>
      </c>
      <c r="DVU55" s="115">
        <f t="shared" si="480"/>
        <v>4330.8599999999997</v>
      </c>
      <c r="DVV55" s="115">
        <f t="shared" si="480"/>
        <v>4330.8599999999997</v>
      </c>
      <c r="DVW55" s="115">
        <f t="shared" si="480"/>
        <v>4330.8599999999997</v>
      </c>
      <c r="DVX55" s="115">
        <f t="shared" si="480"/>
        <v>4330.8599999999997</v>
      </c>
      <c r="DVY55" s="115">
        <f t="shared" si="480"/>
        <v>4330.8599999999997</v>
      </c>
      <c r="DVZ55" s="115">
        <f t="shared" si="480"/>
        <v>4330.8599999999997</v>
      </c>
      <c r="DWA55" s="115">
        <f t="shared" si="480"/>
        <v>4330.8599999999997</v>
      </c>
      <c r="DWB55" s="115">
        <f t="shared" si="480"/>
        <v>4330.8599999999997</v>
      </c>
      <c r="DWC55" s="115">
        <f t="shared" si="480"/>
        <v>4330.8599999999997</v>
      </c>
      <c r="DWD55" s="95">
        <f t="shared" si="481"/>
        <v>51970.32</v>
      </c>
      <c r="DWE55" s="106" t="s">
        <v>862</v>
      </c>
      <c r="DWF55" s="105">
        <v>51970.319999999992</v>
      </c>
      <c r="DWG55" s="90">
        <f t="shared" si="482"/>
        <v>4330.8599999999997</v>
      </c>
      <c r="DWH55" s="115">
        <f t="shared" ref="DWH55" si="3071">DWG55</f>
        <v>4330.8599999999997</v>
      </c>
      <c r="DWI55" s="115">
        <f t="shared" si="483"/>
        <v>4330.8599999999997</v>
      </c>
      <c r="DWJ55" s="115">
        <f t="shared" si="483"/>
        <v>4330.8599999999997</v>
      </c>
      <c r="DWK55" s="115">
        <f t="shared" si="483"/>
        <v>4330.8599999999997</v>
      </c>
      <c r="DWL55" s="115">
        <f t="shared" si="483"/>
        <v>4330.8599999999997</v>
      </c>
      <c r="DWM55" s="115">
        <f t="shared" si="483"/>
        <v>4330.8599999999997</v>
      </c>
      <c r="DWN55" s="115">
        <f t="shared" si="483"/>
        <v>4330.8599999999997</v>
      </c>
      <c r="DWO55" s="115">
        <f t="shared" si="483"/>
        <v>4330.8599999999997</v>
      </c>
      <c r="DWP55" s="115">
        <f t="shared" si="483"/>
        <v>4330.8599999999997</v>
      </c>
      <c r="DWQ55" s="115">
        <f t="shared" si="483"/>
        <v>4330.8599999999997</v>
      </c>
      <c r="DWR55" s="115">
        <f t="shared" si="483"/>
        <v>4330.8599999999997</v>
      </c>
      <c r="DWS55" s="115">
        <f t="shared" si="483"/>
        <v>4330.8599999999997</v>
      </c>
      <c r="DWT55" s="95">
        <f t="shared" si="484"/>
        <v>51970.32</v>
      </c>
      <c r="DWU55" s="106" t="s">
        <v>862</v>
      </c>
      <c r="DWV55" s="105">
        <v>51970.319999999992</v>
      </c>
      <c r="DWW55" s="90">
        <f t="shared" si="485"/>
        <v>4330.8599999999997</v>
      </c>
      <c r="DWX55" s="115">
        <f t="shared" ref="DWX55" si="3072">DWW55</f>
        <v>4330.8599999999997</v>
      </c>
      <c r="DWY55" s="115">
        <f t="shared" si="486"/>
        <v>4330.8599999999997</v>
      </c>
      <c r="DWZ55" s="115">
        <f t="shared" si="486"/>
        <v>4330.8599999999997</v>
      </c>
      <c r="DXA55" s="115">
        <f t="shared" si="486"/>
        <v>4330.8599999999997</v>
      </c>
      <c r="DXB55" s="115">
        <f t="shared" si="486"/>
        <v>4330.8599999999997</v>
      </c>
      <c r="DXC55" s="115">
        <f t="shared" si="486"/>
        <v>4330.8599999999997</v>
      </c>
      <c r="DXD55" s="115">
        <f t="shared" si="486"/>
        <v>4330.8599999999997</v>
      </c>
      <c r="DXE55" s="115">
        <f t="shared" si="486"/>
        <v>4330.8599999999997</v>
      </c>
      <c r="DXF55" s="115">
        <f t="shared" si="486"/>
        <v>4330.8599999999997</v>
      </c>
      <c r="DXG55" s="115">
        <f t="shared" si="486"/>
        <v>4330.8599999999997</v>
      </c>
      <c r="DXH55" s="115">
        <f t="shared" si="486"/>
        <v>4330.8599999999997</v>
      </c>
      <c r="DXI55" s="115">
        <f t="shared" si="486"/>
        <v>4330.8599999999997</v>
      </c>
      <c r="DXJ55" s="95">
        <f t="shared" si="487"/>
        <v>51970.32</v>
      </c>
      <c r="DXK55" s="106" t="s">
        <v>862</v>
      </c>
      <c r="DXL55" s="105">
        <v>51970.319999999992</v>
      </c>
      <c r="DXM55" s="90">
        <f t="shared" si="488"/>
        <v>4330.8599999999997</v>
      </c>
      <c r="DXN55" s="115">
        <f t="shared" ref="DXN55" si="3073">DXM55</f>
        <v>4330.8599999999997</v>
      </c>
      <c r="DXO55" s="115">
        <f t="shared" si="489"/>
        <v>4330.8599999999997</v>
      </c>
      <c r="DXP55" s="115">
        <f t="shared" si="489"/>
        <v>4330.8599999999997</v>
      </c>
      <c r="DXQ55" s="115">
        <f t="shared" si="489"/>
        <v>4330.8599999999997</v>
      </c>
      <c r="DXR55" s="115">
        <f t="shared" si="489"/>
        <v>4330.8599999999997</v>
      </c>
      <c r="DXS55" s="115">
        <f t="shared" si="489"/>
        <v>4330.8599999999997</v>
      </c>
      <c r="DXT55" s="115">
        <f t="shared" si="489"/>
        <v>4330.8599999999997</v>
      </c>
      <c r="DXU55" s="115">
        <f t="shared" si="489"/>
        <v>4330.8599999999997</v>
      </c>
      <c r="DXV55" s="115">
        <f t="shared" si="489"/>
        <v>4330.8599999999997</v>
      </c>
      <c r="DXW55" s="115">
        <f t="shared" si="489"/>
        <v>4330.8599999999997</v>
      </c>
      <c r="DXX55" s="115">
        <f t="shared" si="489"/>
        <v>4330.8599999999997</v>
      </c>
      <c r="DXY55" s="115">
        <f t="shared" si="489"/>
        <v>4330.8599999999997</v>
      </c>
      <c r="DXZ55" s="95">
        <f t="shared" si="490"/>
        <v>51970.32</v>
      </c>
      <c r="DYA55" s="106" t="s">
        <v>862</v>
      </c>
      <c r="DYB55" s="105">
        <v>51970.319999999992</v>
      </c>
      <c r="DYC55" s="90">
        <f t="shared" si="491"/>
        <v>4330.8599999999997</v>
      </c>
      <c r="DYD55" s="115">
        <f t="shared" ref="DYD55" si="3074">DYC55</f>
        <v>4330.8599999999997</v>
      </c>
      <c r="DYE55" s="115">
        <f t="shared" si="492"/>
        <v>4330.8599999999997</v>
      </c>
      <c r="DYF55" s="115">
        <f t="shared" si="492"/>
        <v>4330.8599999999997</v>
      </c>
      <c r="DYG55" s="115">
        <f t="shared" si="492"/>
        <v>4330.8599999999997</v>
      </c>
      <c r="DYH55" s="115">
        <f t="shared" si="492"/>
        <v>4330.8599999999997</v>
      </c>
      <c r="DYI55" s="115">
        <f t="shared" si="492"/>
        <v>4330.8599999999997</v>
      </c>
      <c r="DYJ55" s="115">
        <f t="shared" si="492"/>
        <v>4330.8599999999997</v>
      </c>
      <c r="DYK55" s="115">
        <f t="shared" si="492"/>
        <v>4330.8599999999997</v>
      </c>
      <c r="DYL55" s="115">
        <f t="shared" si="492"/>
        <v>4330.8599999999997</v>
      </c>
      <c r="DYM55" s="115">
        <f t="shared" si="492"/>
        <v>4330.8599999999997</v>
      </c>
      <c r="DYN55" s="115">
        <f t="shared" si="492"/>
        <v>4330.8599999999997</v>
      </c>
      <c r="DYO55" s="115">
        <f t="shared" si="492"/>
        <v>4330.8599999999997</v>
      </c>
      <c r="DYP55" s="95">
        <f t="shared" si="493"/>
        <v>51970.32</v>
      </c>
      <c r="DYQ55" s="106" t="s">
        <v>862</v>
      </c>
      <c r="DYR55" s="105">
        <v>51970.319999999992</v>
      </c>
      <c r="DYS55" s="90">
        <f t="shared" si="494"/>
        <v>4330.8599999999997</v>
      </c>
      <c r="DYT55" s="115">
        <f t="shared" ref="DYT55" si="3075">DYS55</f>
        <v>4330.8599999999997</v>
      </c>
      <c r="DYU55" s="115">
        <f t="shared" si="495"/>
        <v>4330.8599999999997</v>
      </c>
      <c r="DYV55" s="115">
        <f t="shared" si="495"/>
        <v>4330.8599999999997</v>
      </c>
      <c r="DYW55" s="115">
        <f t="shared" si="495"/>
        <v>4330.8599999999997</v>
      </c>
      <c r="DYX55" s="115">
        <f t="shared" si="495"/>
        <v>4330.8599999999997</v>
      </c>
      <c r="DYY55" s="115">
        <f t="shared" si="495"/>
        <v>4330.8599999999997</v>
      </c>
      <c r="DYZ55" s="115">
        <f t="shared" si="495"/>
        <v>4330.8599999999997</v>
      </c>
      <c r="DZA55" s="115">
        <f t="shared" si="495"/>
        <v>4330.8599999999997</v>
      </c>
      <c r="DZB55" s="115">
        <f t="shared" si="495"/>
        <v>4330.8599999999997</v>
      </c>
      <c r="DZC55" s="115">
        <f t="shared" si="495"/>
        <v>4330.8599999999997</v>
      </c>
      <c r="DZD55" s="115">
        <f t="shared" si="495"/>
        <v>4330.8599999999997</v>
      </c>
      <c r="DZE55" s="115">
        <f t="shared" si="495"/>
        <v>4330.8599999999997</v>
      </c>
      <c r="DZF55" s="95">
        <f t="shared" si="496"/>
        <v>51970.32</v>
      </c>
      <c r="DZG55" s="106" t="s">
        <v>862</v>
      </c>
      <c r="DZH55" s="105">
        <v>51970.319999999992</v>
      </c>
      <c r="DZI55" s="90">
        <f t="shared" si="497"/>
        <v>4330.8599999999997</v>
      </c>
      <c r="DZJ55" s="115">
        <f t="shared" ref="DZJ55" si="3076">DZI55</f>
        <v>4330.8599999999997</v>
      </c>
      <c r="DZK55" s="115">
        <f t="shared" si="498"/>
        <v>4330.8599999999997</v>
      </c>
      <c r="DZL55" s="115">
        <f t="shared" si="498"/>
        <v>4330.8599999999997</v>
      </c>
      <c r="DZM55" s="115">
        <f t="shared" si="498"/>
        <v>4330.8599999999997</v>
      </c>
      <c r="DZN55" s="115">
        <f t="shared" si="498"/>
        <v>4330.8599999999997</v>
      </c>
      <c r="DZO55" s="115">
        <f t="shared" si="498"/>
        <v>4330.8599999999997</v>
      </c>
      <c r="DZP55" s="115">
        <f t="shared" si="498"/>
        <v>4330.8599999999997</v>
      </c>
      <c r="DZQ55" s="115">
        <f t="shared" si="498"/>
        <v>4330.8599999999997</v>
      </c>
      <c r="DZR55" s="115">
        <f t="shared" si="498"/>
        <v>4330.8599999999997</v>
      </c>
      <c r="DZS55" s="115">
        <f t="shared" si="498"/>
        <v>4330.8599999999997</v>
      </c>
      <c r="DZT55" s="115">
        <f t="shared" si="498"/>
        <v>4330.8599999999997</v>
      </c>
      <c r="DZU55" s="115">
        <f t="shared" si="498"/>
        <v>4330.8599999999997</v>
      </c>
      <c r="DZV55" s="95">
        <f t="shared" si="499"/>
        <v>51970.32</v>
      </c>
      <c r="DZW55" s="106" t="s">
        <v>862</v>
      </c>
      <c r="DZX55" s="105">
        <v>51970.319999999992</v>
      </c>
      <c r="DZY55" s="90">
        <f t="shared" si="500"/>
        <v>4330.8599999999997</v>
      </c>
      <c r="DZZ55" s="115">
        <f t="shared" ref="DZZ55" si="3077">DZY55</f>
        <v>4330.8599999999997</v>
      </c>
      <c r="EAA55" s="115">
        <f t="shared" si="501"/>
        <v>4330.8599999999997</v>
      </c>
      <c r="EAB55" s="115">
        <f t="shared" si="501"/>
        <v>4330.8599999999997</v>
      </c>
      <c r="EAC55" s="115">
        <f t="shared" si="501"/>
        <v>4330.8599999999997</v>
      </c>
      <c r="EAD55" s="115">
        <f t="shared" si="501"/>
        <v>4330.8599999999997</v>
      </c>
      <c r="EAE55" s="115">
        <f t="shared" si="501"/>
        <v>4330.8599999999997</v>
      </c>
      <c r="EAF55" s="115">
        <f t="shared" si="501"/>
        <v>4330.8599999999997</v>
      </c>
      <c r="EAG55" s="115">
        <f t="shared" si="501"/>
        <v>4330.8599999999997</v>
      </c>
      <c r="EAH55" s="115">
        <f t="shared" si="501"/>
        <v>4330.8599999999997</v>
      </c>
      <c r="EAI55" s="115">
        <f t="shared" si="501"/>
        <v>4330.8599999999997</v>
      </c>
      <c r="EAJ55" s="115">
        <f t="shared" si="501"/>
        <v>4330.8599999999997</v>
      </c>
      <c r="EAK55" s="115">
        <f t="shared" si="501"/>
        <v>4330.8599999999997</v>
      </c>
      <c r="EAL55" s="95">
        <f t="shared" si="502"/>
        <v>51970.32</v>
      </c>
      <c r="EAM55" s="106" t="s">
        <v>862</v>
      </c>
      <c r="EAN55" s="105">
        <v>51970.319999999992</v>
      </c>
      <c r="EAO55" s="90">
        <f t="shared" si="503"/>
        <v>4330.8599999999997</v>
      </c>
      <c r="EAP55" s="115">
        <f t="shared" ref="EAP55" si="3078">EAO55</f>
        <v>4330.8599999999997</v>
      </c>
      <c r="EAQ55" s="115">
        <f t="shared" si="504"/>
        <v>4330.8599999999997</v>
      </c>
      <c r="EAR55" s="115">
        <f t="shared" si="504"/>
        <v>4330.8599999999997</v>
      </c>
      <c r="EAS55" s="115">
        <f t="shared" si="504"/>
        <v>4330.8599999999997</v>
      </c>
      <c r="EAT55" s="115">
        <f t="shared" si="504"/>
        <v>4330.8599999999997</v>
      </c>
      <c r="EAU55" s="115">
        <f t="shared" si="504"/>
        <v>4330.8599999999997</v>
      </c>
      <c r="EAV55" s="115">
        <f t="shared" si="504"/>
        <v>4330.8599999999997</v>
      </c>
      <c r="EAW55" s="115">
        <f t="shared" si="504"/>
        <v>4330.8599999999997</v>
      </c>
      <c r="EAX55" s="115">
        <f t="shared" si="504"/>
        <v>4330.8599999999997</v>
      </c>
      <c r="EAY55" s="115">
        <f t="shared" si="504"/>
        <v>4330.8599999999997</v>
      </c>
      <c r="EAZ55" s="115">
        <f t="shared" si="504"/>
        <v>4330.8599999999997</v>
      </c>
      <c r="EBA55" s="115">
        <f t="shared" si="504"/>
        <v>4330.8599999999997</v>
      </c>
      <c r="EBB55" s="95">
        <f t="shared" si="505"/>
        <v>51970.32</v>
      </c>
      <c r="EBC55" s="106" t="s">
        <v>862</v>
      </c>
      <c r="EBD55" s="105">
        <v>51970.319999999992</v>
      </c>
      <c r="EBE55" s="90">
        <f t="shared" si="506"/>
        <v>4330.8599999999997</v>
      </c>
      <c r="EBF55" s="115">
        <f t="shared" ref="EBF55" si="3079">EBE55</f>
        <v>4330.8599999999997</v>
      </c>
      <c r="EBG55" s="115">
        <f t="shared" si="507"/>
        <v>4330.8599999999997</v>
      </c>
      <c r="EBH55" s="115">
        <f t="shared" si="507"/>
        <v>4330.8599999999997</v>
      </c>
      <c r="EBI55" s="115">
        <f t="shared" si="507"/>
        <v>4330.8599999999997</v>
      </c>
      <c r="EBJ55" s="115">
        <f t="shared" si="507"/>
        <v>4330.8599999999997</v>
      </c>
      <c r="EBK55" s="115">
        <f t="shared" si="507"/>
        <v>4330.8599999999997</v>
      </c>
      <c r="EBL55" s="115">
        <f t="shared" si="507"/>
        <v>4330.8599999999997</v>
      </c>
      <c r="EBM55" s="115">
        <f t="shared" si="507"/>
        <v>4330.8599999999997</v>
      </c>
      <c r="EBN55" s="115">
        <f t="shared" si="507"/>
        <v>4330.8599999999997</v>
      </c>
      <c r="EBO55" s="115">
        <f t="shared" si="507"/>
        <v>4330.8599999999997</v>
      </c>
      <c r="EBP55" s="115">
        <f t="shared" si="507"/>
        <v>4330.8599999999997</v>
      </c>
      <c r="EBQ55" s="115">
        <f t="shared" si="507"/>
        <v>4330.8599999999997</v>
      </c>
      <c r="EBR55" s="95">
        <f t="shared" si="508"/>
        <v>51970.32</v>
      </c>
      <c r="EBS55" s="106" t="s">
        <v>862</v>
      </c>
      <c r="EBT55" s="105">
        <v>51970.319999999992</v>
      </c>
      <c r="EBU55" s="90">
        <f t="shared" si="509"/>
        <v>4330.8599999999997</v>
      </c>
      <c r="EBV55" s="115">
        <f t="shared" ref="EBV55" si="3080">EBU55</f>
        <v>4330.8599999999997</v>
      </c>
      <c r="EBW55" s="115">
        <f t="shared" si="510"/>
        <v>4330.8599999999997</v>
      </c>
      <c r="EBX55" s="115">
        <f t="shared" si="510"/>
        <v>4330.8599999999997</v>
      </c>
      <c r="EBY55" s="115">
        <f t="shared" si="510"/>
        <v>4330.8599999999997</v>
      </c>
      <c r="EBZ55" s="115">
        <f t="shared" si="510"/>
        <v>4330.8599999999997</v>
      </c>
      <c r="ECA55" s="115">
        <f t="shared" si="510"/>
        <v>4330.8599999999997</v>
      </c>
      <c r="ECB55" s="115">
        <f t="shared" si="510"/>
        <v>4330.8599999999997</v>
      </c>
      <c r="ECC55" s="115">
        <f t="shared" si="510"/>
        <v>4330.8599999999997</v>
      </c>
      <c r="ECD55" s="115">
        <f t="shared" si="510"/>
        <v>4330.8599999999997</v>
      </c>
      <c r="ECE55" s="115">
        <f t="shared" si="510"/>
        <v>4330.8599999999997</v>
      </c>
      <c r="ECF55" s="115">
        <f t="shared" si="510"/>
        <v>4330.8599999999997</v>
      </c>
      <c r="ECG55" s="115">
        <f t="shared" si="510"/>
        <v>4330.8599999999997</v>
      </c>
      <c r="ECH55" s="95">
        <f t="shared" si="511"/>
        <v>51970.32</v>
      </c>
      <c r="ECI55" s="106" t="s">
        <v>862</v>
      </c>
      <c r="ECJ55" s="105">
        <v>51970.319999999992</v>
      </c>
      <c r="ECK55" s="90">
        <f t="shared" si="512"/>
        <v>4330.8599999999997</v>
      </c>
      <c r="ECL55" s="115">
        <f t="shared" ref="ECL55" si="3081">ECK55</f>
        <v>4330.8599999999997</v>
      </c>
      <c r="ECM55" s="115">
        <f t="shared" si="513"/>
        <v>4330.8599999999997</v>
      </c>
      <c r="ECN55" s="115">
        <f t="shared" si="513"/>
        <v>4330.8599999999997</v>
      </c>
      <c r="ECO55" s="115">
        <f t="shared" si="513"/>
        <v>4330.8599999999997</v>
      </c>
      <c r="ECP55" s="115">
        <f t="shared" si="513"/>
        <v>4330.8599999999997</v>
      </c>
      <c r="ECQ55" s="115">
        <f t="shared" si="513"/>
        <v>4330.8599999999997</v>
      </c>
      <c r="ECR55" s="115">
        <f t="shared" si="513"/>
        <v>4330.8599999999997</v>
      </c>
      <c r="ECS55" s="115">
        <f t="shared" si="513"/>
        <v>4330.8599999999997</v>
      </c>
      <c r="ECT55" s="115">
        <f t="shared" si="513"/>
        <v>4330.8599999999997</v>
      </c>
      <c r="ECU55" s="115">
        <f t="shared" si="513"/>
        <v>4330.8599999999997</v>
      </c>
      <c r="ECV55" s="115">
        <f t="shared" si="513"/>
        <v>4330.8599999999997</v>
      </c>
      <c r="ECW55" s="115">
        <f t="shared" si="513"/>
        <v>4330.8599999999997</v>
      </c>
      <c r="ECX55" s="95">
        <f t="shared" si="514"/>
        <v>51970.32</v>
      </c>
      <c r="ECY55" s="106" t="s">
        <v>862</v>
      </c>
      <c r="ECZ55" s="105">
        <v>51970.319999999992</v>
      </c>
      <c r="EDA55" s="90">
        <f t="shared" si="515"/>
        <v>4330.8599999999997</v>
      </c>
      <c r="EDB55" s="115">
        <f t="shared" ref="EDB55" si="3082">EDA55</f>
        <v>4330.8599999999997</v>
      </c>
      <c r="EDC55" s="115">
        <f t="shared" si="516"/>
        <v>4330.8599999999997</v>
      </c>
      <c r="EDD55" s="115">
        <f t="shared" si="516"/>
        <v>4330.8599999999997</v>
      </c>
      <c r="EDE55" s="115">
        <f t="shared" si="516"/>
        <v>4330.8599999999997</v>
      </c>
      <c r="EDF55" s="115">
        <f t="shared" si="516"/>
        <v>4330.8599999999997</v>
      </c>
      <c r="EDG55" s="115">
        <f t="shared" si="516"/>
        <v>4330.8599999999997</v>
      </c>
      <c r="EDH55" s="115">
        <f t="shared" si="516"/>
        <v>4330.8599999999997</v>
      </c>
      <c r="EDI55" s="115">
        <f t="shared" si="516"/>
        <v>4330.8599999999997</v>
      </c>
      <c r="EDJ55" s="115">
        <f t="shared" si="516"/>
        <v>4330.8599999999997</v>
      </c>
      <c r="EDK55" s="115">
        <f t="shared" si="516"/>
        <v>4330.8599999999997</v>
      </c>
      <c r="EDL55" s="115">
        <f t="shared" si="516"/>
        <v>4330.8599999999997</v>
      </c>
      <c r="EDM55" s="115">
        <f t="shared" si="516"/>
        <v>4330.8599999999997</v>
      </c>
      <c r="EDN55" s="95">
        <f t="shared" si="517"/>
        <v>51970.32</v>
      </c>
      <c r="EDO55" s="106" t="s">
        <v>862</v>
      </c>
      <c r="EDP55" s="105">
        <v>51970.319999999992</v>
      </c>
      <c r="EDQ55" s="90">
        <f t="shared" si="518"/>
        <v>4330.8599999999997</v>
      </c>
      <c r="EDR55" s="115">
        <f t="shared" ref="EDR55" si="3083">EDQ55</f>
        <v>4330.8599999999997</v>
      </c>
      <c r="EDS55" s="115">
        <f t="shared" si="519"/>
        <v>4330.8599999999997</v>
      </c>
      <c r="EDT55" s="115">
        <f t="shared" si="519"/>
        <v>4330.8599999999997</v>
      </c>
      <c r="EDU55" s="115">
        <f t="shared" si="519"/>
        <v>4330.8599999999997</v>
      </c>
      <c r="EDV55" s="115">
        <f t="shared" si="519"/>
        <v>4330.8599999999997</v>
      </c>
      <c r="EDW55" s="115">
        <f t="shared" si="519"/>
        <v>4330.8599999999997</v>
      </c>
      <c r="EDX55" s="115">
        <f t="shared" si="519"/>
        <v>4330.8599999999997</v>
      </c>
      <c r="EDY55" s="115">
        <f t="shared" si="519"/>
        <v>4330.8599999999997</v>
      </c>
      <c r="EDZ55" s="115">
        <f t="shared" si="519"/>
        <v>4330.8599999999997</v>
      </c>
      <c r="EEA55" s="115">
        <f t="shared" si="519"/>
        <v>4330.8599999999997</v>
      </c>
      <c r="EEB55" s="115">
        <f t="shared" si="519"/>
        <v>4330.8599999999997</v>
      </c>
      <c r="EEC55" s="115">
        <f t="shared" si="519"/>
        <v>4330.8599999999997</v>
      </c>
      <c r="EED55" s="95">
        <f t="shared" si="520"/>
        <v>51970.32</v>
      </c>
      <c r="EEE55" s="106" t="s">
        <v>862</v>
      </c>
      <c r="EEF55" s="105">
        <v>51970.319999999992</v>
      </c>
      <c r="EEG55" s="90">
        <f t="shared" si="521"/>
        <v>4330.8599999999997</v>
      </c>
      <c r="EEH55" s="115">
        <f t="shared" ref="EEH55" si="3084">EEG55</f>
        <v>4330.8599999999997</v>
      </c>
      <c r="EEI55" s="115">
        <f t="shared" si="522"/>
        <v>4330.8599999999997</v>
      </c>
      <c r="EEJ55" s="115">
        <f t="shared" si="522"/>
        <v>4330.8599999999997</v>
      </c>
      <c r="EEK55" s="115">
        <f t="shared" si="522"/>
        <v>4330.8599999999997</v>
      </c>
      <c r="EEL55" s="115">
        <f t="shared" si="522"/>
        <v>4330.8599999999997</v>
      </c>
      <c r="EEM55" s="115">
        <f t="shared" si="522"/>
        <v>4330.8599999999997</v>
      </c>
      <c r="EEN55" s="115">
        <f t="shared" si="522"/>
        <v>4330.8599999999997</v>
      </c>
      <c r="EEO55" s="115">
        <f t="shared" si="522"/>
        <v>4330.8599999999997</v>
      </c>
      <c r="EEP55" s="115">
        <f t="shared" si="522"/>
        <v>4330.8599999999997</v>
      </c>
      <c r="EEQ55" s="115">
        <f t="shared" si="522"/>
        <v>4330.8599999999997</v>
      </c>
      <c r="EER55" s="115">
        <f t="shared" si="522"/>
        <v>4330.8599999999997</v>
      </c>
      <c r="EES55" s="115">
        <f t="shared" si="522"/>
        <v>4330.8599999999997</v>
      </c>
      <c r="EET55" s="95">
        <f t="shared" si="523"/>
        <v>51970.32</v>
      </c>
      <c r="EEU55" s="106" t="s">
        <v>862</v>
      </c>
      <c r="EEV55" s="105">
        <v>51970.319999999992</v>
      </c>
      <c r="EEW55" s="90">
        <f t="shared" si="524"/>
        <v>4330.8599999999997</v>
      </c>
      <c r="EEX55" s="115">
        <f t="shared" ref="EEX55" si="3085">EEW55</f>
        <v>4330.8599999999997</v>
      </c>
      <c r="EEY55" s="115">
        <f t="shared" si="525"/>
        <v>4330.8599999999997</v>
      </c>
      <c r="EEZ55" s="115">
        <f t="shared" si="525"/>
        <v>4330.8599999999997</v>
      </c>
      <c r="EFA55" s="115">
        <f t="shared" si="525"/>
        <v>4330.8599999999997</v>
      </c>
      <c r="EFB55" s="115">
        <f t="shared" si="525"/>
        <v>4330.8599999999997</v>
      </c>
      <c r="EFC55" s="115">
        <f t="shared" si="525"/>
        <v>4330.8599999999997</v>
      </c>
      <c r="EFD55" s="115">
        <f t="shared" si="525"/>
        <v>4330.8599999999997</v>
      </c>
      <c r="EFE55" s="115">
        <f t="shared" si="525"/>
        <v>4330.8599999999997</v>
      </c>
      <c r="EFF55" s="115">
        <f t="shared" si="525"/>
        <v>4330.8599999999997</v>
      </c>
      <c r="EFG55" s="115">
        <f t="shared" si="525"/>
        <v>4330.8599999999997</v>
      </c>
      <c r="EFH55" s="115">
        <f t="shared" si="525"/>
        <v>4330.8599999999997</v>
      </c>
      <c r="EFI55" s="115">
        <f t="shared" si="525"/>
        <v>4330.8599999999997</v>
      </c>
      <c r="EFJ55" s="95">
        <f t="shared" si="526"/>
        <v>51970.32</v>
      </c>
      <c r="EFK55" s="106" t="s">
        <v>862</v>
      </c>
      <c r="EFL55" s="105">
        <v>51970.319999999992</v>
      </c>
      <c r="EFM55" s="90">
        <f t="shared" si="527"/>
        <v>4330.8599999999997</v>
      </c>
      <c r="EFN55" s="115">
        <f t="shared" ref="EFN55" si="3086">EFM55</f>
        <v>4330.8599999999997</v>
      </c>
      <c r="EFO55" s="115">
        <f t="shared" si="528"/>
        <v>4330.8599999999997</v>
      </c>
      <c r="EFP55" s="115">
        <f t="shared" si="528"/>
        <v>4330.8599999999997</v>
      </c>
      <c r="EFQ55" s="115">
        <f t="shared" si="528"/>
        <v>4330.8599999999997</v>
      </c>
      <c r="EFR55" s="115">
        <f t="shared" si="528"/>
        <v>4330.8599999999997</v>
      </c>
      <c r="EFS55" s="115">
        <f t="shared" si="528"/>
        <v>4330.8599999999997</v>
      </c>
      <c r="EFT55" s="115">
        <f t="shared" si="528"/>
        <v>4330.8599999999997</v>
      </c>
      <c r="EFU55" s="115">
        <f t="shared" si="528"/>
        <v>4330.8599999999997</v>
      </c>
      <c r="EFV55" s="115">
        <f t="shared" si="528"/>
        <v>4330.8599999999997</v>
      </c>
      <c r="EFW55" s="115">
        <f t="shared" si="528"/>
        <v>4330.8599999999997</v>
      </c>
      <c r="EFX55" s="115">
        <f t="shared" si="528"/>
        <v>4330.8599999999997</v>
      </c>
      <c r="EFY55" s="115">
        <f t="shared" si="528"/>
        <v>4330.8599999999997</v>
      </c>
      <c r="EFZ55" s="95">
        <f t="shared" si="529"/>
        <v>51970.32</v>
      </c>
      <c r="EGA55" s="106" t="s">
        <v>862</v>
      </c>
      <c r="EGB55" s="105">
        <v>51970.319999999992</v>
      </c>
      <c r="EGC55" s="90">
        <f t="shared" si="530"/>
        <v>4330.8599999999997</v>
      </c>
      <c r="EGD55" s="115">
        <f t="shared" ref="EGD55" si="3087">EGC55</f>
        <v>4330.8599999999997</v>
      </c>
      <c r="EGE55" s="115">
        <f t="shared" si="531"/>
        <v>4330.8599999999997</v>
      </c>
      <c r="EGF55" s="115">
        <f t="shared" si="531"/>
        <v>4330.8599999999997</v>
      </c>
      <c r="EGG55" s="115">
        <f t="shared" si="531"/>
        <v>4330.8599999999997</v>
      </c>
      <c r="EGH55" s="115">
        <f t="shared" si="531"/>
        <v>4330.8599999999997</v>
      </c>
      <c r="EGI55" s="115">
        <f t="shared" si="531"/>
        <v>4330.8599999999997</v>
      </c>
      <c r="EGJ55" s="115">
        <f t="shared" si="531"/>
        <v>4330.8599999999997</v>
      </c>
      <c r="EGK55" s="115">
        <f t="shared" si="531"/>
        <v>4330.8599999999997</v>
      </c>
      <c r="EGL55" s="115">
        <f t="shared" si="531"/>
        <v>4330.8599999999997</v>
      </c>
      <c r="EGM55" s="115">
        <f t="shared" si="531"/>
        <v>4330.8599999999997</v>
      </c>
      <c r="EGN55" s="115">
        <f t="shared" si="531"/>
        <v>4330.8599999999997</v>
      </c>
      <c r="EGO55" s="115">
        <f t="shared" si="531"/>
        <v>4330.8599999999997</v>
      </c>
      <c r="EGP55" s="95">
        <f t="shared" si="532"/>
        <v>51970.32</v>
      </c>
      <c r="EGQ55" s="106" t="s">
        <v>862</v>
      </c>
      <c r="EGR55" s="105">
        <v>51970.319999999992</v>
      </c>
      <c r="EGS55" s="90">
        <f t="shared" si="533"/>
        <v>4330.8599999999997</v>
      </c>
      <c r="EGT55" s="115">
        <f t="shared" ref="EGT55" si="3088">EGS55</f>
        <v>4330.8599999999997</v>
      </c>
      <c r="EGU55" s="115">
        <f t="shared" si="534"/>
        <v>4330.8599999999997</v>
      </c>
      <c r="EGV55" s="115">
        <f t="shared" si="534"/>
        <v>4330.8599999999997</v>
      </c>
      <c r="EGW55" s="115">
        <f t="shared" si="534"/>
        <v>4330.8599999999997</v>
      </c>
      <c r="EGX55" s="115">
        <f t="shared" si="534"/>
        <v>4330.8599999999997</v>
      </c>
      <c r="EGY55" s="115">
        <f t="shared" si="534"/>
        <v>4330.8599999999997</v>
      </c>
      <c r="EGZ55" s="115">
        <f t="shared" si="534"/>
        <v>4330.8599999999997</v>
      </c>
      <c r="EHA55" s="115">
        <f t="shared" si="534"/>
        <v>4330.8599999999997</v>
      </c>
      <c r="EHB55" s="115">
        <f t="shared" si="534"/>
        <v>4330.8599999999997</v>
      </c>
      <c r="EHC55" s="115">
        <f t="shared" si="534"/>
        <v>4330.8599999999997</v>
      </c>
      <c r="EHD55" s="115">
        <f t="shared" si="534"/>
        <v>4330.8599999999997</v>
      </c>
      <c r="EHE55" s="115">
        <f t="shared" si="534"/>
        <v>4330.8599999999997</v>
      </c>
      <c r="EHF55" s="95">
        <f t="shared" si="535"/>
        <v>51970.32</v>
      </c>
      <c r="EHG55" s="106" t="s">
        <v>862</v>
      </c>
      <c r="EHH55" s="105">
        <v>51970.319999999992</v>
      </c>
      <c r="EHI55" s="90">
        <f t="shared" si="536"/>
        <v>4330.8599999999997</v>
      </c>
      <c r="EHJ55" s="115">
        <f t="shared" ref="EHJ55" si="3089">EHI55</f>
        <v>4330.8599999999997</v>
      </c>
      <c r="EHK55" s="115">
        <f t="shared" si="537"/>
        <v>4330.8599999999997</v>
      </c>
      <c r="EHL55" s="115">
        <f t="shared" si="537"/>
        <v>4330.8599999999997</v>
      </c>
      <c r="EHM55" s="115">
        <f t="shared" si="537"/>
        <v>4330.8599999999997</v>
      </c>
      <c r="EHN55" s="115">
        <f t="shared" si="537"/>
        <v>4330.8599999999997</v>
      </c>
      <c r="EHO55" s="115">
        <f t="shared" si="537"/>
        <v>4330.8599999999997</v>
      </c>
      <c r="EHP55" s="115">
        <f t="shared" si="537"/>
        <v>4330.8599999999997</v>
      </c>
      <c r="EHQ55" s="115">
        <f t="shared" si="537"/>
        <v>4330.8599999999997</v>
      </c>
      <c r="EHR55" s="115">
        <f t="shared" si="537"/>
        <v>4330.8599999999997</v>
      </c>
      <c r="EHS55" s="115">
        <f t="shared" si="537"/>
        <v>4330.8599999999997</v>
      </c>
      <c r="EHT55" s="115">
        <f t="shared" si="537"/>
        <v>4330.8599999999997</v>
      </c>
      <c r="EHU55" s="115">
        <f t="shared" si="537"/>
        <v>4330.8599999999997</v>
      </c>
      <c r="EHV55" s="95">
        <f t="shared" si="538"/>
        <v>51970.32</v>
      </c>
      <c r="EHW55" s="106" t="s">
        <v>862</v>
      </c>
      <c r="EHX55" s="105">
        <v>51970.319999999992</v>
      </c>
      <c r="EHY55" s="90">
        <f t="shared" si="539"/>
        <v>4330.8599999999997</v>
      </c>
      <c r="EHZ55" s="115">
        <f t="shared" ref="EHZ55" si="3090">EHY55</f>
        <v>4330.8599999999997</v>
      </c>
      <c r="EIA55" s="115">
        <f t="shared" si="540"/>
        <v>4330.8599999999997</v>
      </c>
      <c r="EIB55" s="115">
        <f t="shared" si="540"/>
        <v>4330.8599999999997</v>
      </c>
      <c r="EIC55" s="115">
        <f t="shared" si="540"/>
        <v>4330.8599999999997</v>
      </c>
      <c r="EID55" s="115">
        <f t="shared" si="540"/>
        <v>4330.8599999999997</v>
      </c>
      <c r="EIE55" s="115">
        <f t="shared" si="540"/>
        <v>4330.8599999999997</v>
      </c>
      <c r="EIF55" s="115">
        <f t="shared" si="540"/>
        <v>4330.8599999999997</v>
      </c>
      <c r="EIG55" s="115">
        <f t="shared" si="540"/>
        <v>4330.8599999999997</v>
      </c>
      <c r="EIH55" s="115">
        <f t="shared" si="540"/>
        <v>4330.8599999999997</v>
      </c>
      <c r="EII55" s="115">
        <f t="shared" si="540"/>
        <v>4330.8599999999997</v>
      </c>
      <c r="EIJ55" s="115">
        <f t="shared" si="540"/>
        <v>4330.8599999999997</v>
      </c>
      <c r="EIK55" s="115">
        <f t="shared" si="540"/>
        <v>4330.8599999999997</v>
      </c>
      <c r="EIL55" s="95">
        <f t="shared" si="541"/>
        <v>51970.32</v>
      </c>
      <c r="EIM55" s="106" t="s">
        <v>862</v>
      </c>
      <c r="EIN55" s="105">
        <v>51970.319999999992</v>
      </c>
      <c r="EIO55" s="90">
        <f t="shared" si="542"/>
        <v>4330.8599999999997</v>
      </c>
      <c r="EIP55" s="115">
        <f t="shared" ref="EIP55" si="3091">EIO55</f>
        <v>4330.8599999999997</v>
      </c>
      <c r="EIQ55" s="115">
        <f t="shared" si="543"/>
        <v>4330.8599999999997</v>
      </c>
      <c r="EIR55" s="115">
        <f t="shared" si="543"/>
        <v>4330.8599999999997</v>
      </c>
      <c r="EIS55" s="115">
        <f t="shared" si="543"/>
        <v>4330.8599999999997</v>
      </c>
      <c r="EIT55" s="115">
        <f t="shared" si="543"/>
        <v>4330.8599999999997</v>
      </c>
      <c r="EIU55" s="115">
        <f t="shared" si="543"/>
        <v>4330.8599999999997</v>
      </c>
      <c r="EIV55" s="115">
        <f t="shared" si="543"/>
        <v>4330.8599999999997</v>
      </c>
      <c r="EIW55" s="115">
        <f t="shared" si="543"/>
        <v>4330.8599999999997</v>
      </c>
      <c r="EIX55" s="115">
        <f t="shared" si="543"/>
        <v>4330.8599999999997</v>
      </c>
      <c r="EIY55" s="115">
        <f t="shared" si="543"/>
        <v>4330.8599999999997</v>
      </c>
      <c r="EIZ55" s="115">
        <f t="shared" si="543"/>
        <v>4330.8599999999997</v>
      </c>
      <c r="EJA55" s="115">
        <f t="shared" si="543"/>
        <v>4330.8599999999997</v>
      </c>
      <c r="EJB55" s="95">
        <f t="shared" si="544"/>
        <v>51970.32</v>
      </c>
      <c r="EJC55" s="106" t="s">
        <v>862</v>
      </c>
      <c r="EJD55" s="105">
        <v>51970.319999999992</v>
      </c>
      <c r="EJE55" s="90">
        <f t="shared" si="545"/>
        <v>4330.8599999999997</v>
      </c>
      <c r="EJF55" s="115">
        <f t="shared" ref="EJF55" si="3092">EJE55</f>
        <v>4330.8599999999997</v>
      </c>
      <c r="EJG55" s="115">
        <f t="shared" si="546"/>
        <v>4330.8599999999997</v>
      </c>
      <c r="EJH55" s="115">
        <f t="shared" si="546"/>
        <v>4330.8599999999997</v>
      </c>
      <c r="EJI55" s="115">
        <f t="shared" si="546"/>
        <v>4330.8599999999997</v>
      </c>
      <c r="EJJ55" s="115">
        <f t="shared" si="546"/>
        <v>4330.8599999999997</v>
      </c>
      <c r="EJK55" s="115">
        <f t="shared" si="546"/>
        <v>4330.8599999999997</v>
      </c>
      <c r="EJL55" s="115">
        <f t="shared" si="546"/>
        <v>4330.8599999999997</v>
      </c>
      <c r="EJM55" s="115">
        <f t="shared" si="546"/>
        <v>4330.8599999999997</v>
      </c>
      <c r="EJN55" s="115">
        <f t="shared" si="546"/>
        <v>4330.8599999999997</v>
      </c>
      <c r="EJO55" s="115">
        <f t="shared" si="546"/>
        <v>4330.8599999999997</v>
      </c>
      <c r="EJP55" s="115">
        <f t="shared" si="546"/>
        <v>4330.8599999999997</v>
      </c>
      <c r="EJQ55" s="115">
        <f t="shared" si="546"/>
        <v>4330.8599999999997</v>
      </c>
      <c r="EJR55" s="95">
        <f t="shared" si="547"/>
        <v>51970.32</v>
      </c>
      <c r="EJS55" s="106" t="s">
        <v>862</v>
      </c>
      <c r="EJT55" s="105">
        <v>51970.319999999992</v>
      </c>
      <c r="EJU55" s="90">
        <f t="shared" si="548"/>
        <v>4330.8599999999997</v>
      </c>
      <c r="EJV55" s="115">
        <f t="shared" ref="EJV55" si="3093">EJU55</f>
        <v>4330.8599999999997</v>
      </c>
      <c r="EJW55" s="115">
        <f t="shared" si="549"/>
        <v>4330.8599999999997</v>
      </c>
      <c r="EJX55" s="115">
        <f t="shared" si="549"/>
        <v>4330.8599999999997</v>
      </c>
      <c r="EJY55" s="115">
        <f t="shared" si="549"/>
        <v>4330.8599999999997</v>
      </c>
      <c r="EJZ55" s="115">
        <f t="shared" si="549"/>
        <v>4330.8599999999997</v>
      </c>
      <c r="EKA55" s="115">
        <f t="shared" si="549"/>
        <v>4330.8599999999997</v>
      </c>
      <c r="EKB55" s="115">
        <f t="shared" si="549"/>
        <v>4330.8599999999997</v>
      </c>
      <c r="EKC55" s="115">
        <f t="shared" si="549"/>
        <v>4330.8599999999997</v>
      </c>
      <c r="EKD55" s="115">
        <f t="shared" si="549"/>
        <v>4330.8599999999997</v>
      </c>
      <c r="EKE55" s="115">
        <f t="shared" si="549"/>
        <v>4330.8599999999997</v>
      </c>
      <c r="EKF55" s="115">
        <f t="shared" si="549"/>
        <v>4330.8599999999997</v>
      </c>
      <c r="EKG55" s="115">
        <f t="shared" si="549"/>
        <v>4330.8599999999997</v>
      </c>
      <c r="EKH55" s="95">
        <f t="shared" si="550"/>
        <v>51970.32</v>
      </c>
      <c r="EKI55" s="106" t="s">
        <v>862</v>
      </c>
      <c r="EKJ55" s="105">
        <v>51970.319999999992</v>
      </c>
      <c r="EKK55" s="90">
        <f t="shared" si="551"/>
        <v>4330.8599999999997</v>
      </c>
      <c r="EKL55" s="115">
        <f t="shared" ref="EKL55" si="3094">EKK55</f>
        <v>4330.8599999999997</v>
      </c>
      <c r="EKM55" s="115">
        <f t="shared" si="552"/>
        <v>4330.8599999999997</v>
      </c>
      <c r="EKN55" s="115">
        <f t="shared" si="552"/>
        <v>4330.8599999999997</v>
      </c>
      <c r="EKO55" s="115">
        <f t="shared" si="552"/>
        <v>4330.8599999999997</v>
      </c>
      <c r="EKP55" s="115">
        <f t="shared" si="552"/>
        <v>4330.8599999999997</v>
      </c>
      <c r="EKQ55" s="115">
        <f t="shared" si="552"/>
        <v>4330.8599999999997</v>
      </c>
      <c r="EKR55" s="115">
        <f t="shared" si="552"/>
        <v>4330.8599999999997</v>
      </c>
      <c r="EKS55" s="115">
        <f t="shared" si="552"/>
        <v>4330.8599999999997</v>
      </c>
      <c r="EKT55" s="115">
        <f t="shared" si="552"/>
        <v>4330.8599999999997</v>
      </c>
      <c r="EKU55" s="115">
        <f t="shared" si="552"/>
        <v>4330.8599999999997</v>
      </c>
      <c r="EKV55" s="115">
        <f t="shared" si="552"/>
        <v>4330.8599999999997</v>
      </c>
      <c r="EKW55" s="115">
        <f t="shared" si="552"/>
        <v>4330.8599999999997</v>
      </c>
      <c r="EKX55" s="95">
        <f t="shared" si="553"/>
        <v>51970.32</v>
      </c>
      <c r="EKY55" s="106" t="s">
        <v>862</v>
      </c>
      <c r="EKZ55" s="105">
        <v>51970.319999999992</v>
      </c>
      <c r="ELA55" s="90">
        <f t="shared" si="554"/>
        <v>4330.8599999999997</v>
      </c>
      <c r="ELB55" s="115">
        <f t="shared" ref="ELB55" si="3095">ELA55</f>
        <v>4330.8599999999997</v>
      </c>
      <c r="ELC55" s="115">
        <f t="shared" si="555"/>
        <v>4330.8599999999997</v>
      </c>
      <c r="ELD55" s="115">
        <f t="shared" si="555"/>
        <v>4330.8599999999997</v>
      </c>
      <c r="ELE55" s="115">
        <f t="shared" si="555"/>
        <v>4330.8599999999997</v>
      </c>
      <c r="ELF55" s="115">
        <f t="shared" si="555"/>
        <v>4330.8599999999997</v>
      </c>
      <c r="ELG55" s="115">
        <f t="shared" si="555"/>
        <v>4330.8599999999997</v>
      </c>
      <c r="ELH55" s="115">
        <f t="shared" si="555"/>
        <v>4330.8599999999997</v>
      </c>
      <c r="ELI55" s="115">
        <f t="shared" si="555"/>
        <v>4330.8599999999997</v>
      </c>
      <c r="ELJ55" s="115">
        <f t="shared" si="555"/>
        <v>4330.8599999999997</v>
      </c>
      <c r="ELK55" s="115">
        <f t="shared" si="555"/>
        <v>4330.8599999999997</v>
      </c>
      <c r="ELL55" s="115">
        <f t="shared" si="555"/>
        <v>4330.8599999999997</v>
      </c>
      <c r="ELM55" s="115">
        <f t="shared" si="555"/>
        <v>4330.8599999999997</v>
      </c>
      <c r="ELN55" s="95">
        <f t="shared" si="556"/>
        <v>51970.32</v>
      </c>
      <c r="ELO55" s="106" t="s">
        <v>862</v>
      </c>
      <c r="ELP55" s="105">
        <v>51970.319999999992</v>
      </c>
      <c r="ELQ55" s="90">
        <f t="shared" si="557"/>
        <v>4330.8599999999997</v>
      </c>
      <c r="ELR55" s="115">
        <f t="shared" ref="ELR55" si="3096">ELQ55</f>
        <v>4330.8599999999997</v>
      </c>
      <c r="ELS55" s="115">
        <f t="shared" si="558"/>
        <v>4330.8599999999997</v>
      </c>
      <c r="ELT55" s="115">
        <f t="shared" si="558"/>
        <v>4330.8599999999997</v>
      </c>
      <c r="ELU55" s="115">
        <f t="shared" si="558"/>
        <v>4330.8599999999997</v>
      </c>
      <c r="ELV55" s="115">
        <f t="shared" si="558"/>
        <v>4330.8599999999997</v>
      </c>
      <c r="ELW55" s="115">
        <f t="shared" si="558"/>
        <v>4330.8599999999997</v>
      </c>
      <c r="ELX55" s="115">
        <f t="shared" si="558"/>
        <v>4330.8599999999997</v>
      </c>
      <c r="ELY55" s="115">
        <f t="shared" si="558"/>
        <v>4330.8599999999997</v>
      </c>
      <c r="ELZ55" s="115">
        <f t="shared" si="558"/>
        <v>4330.8599999999997</v>
      </c>
      <c r="EMA55" s="115">
        <f t="shared" si="558"/>
        <v>4330.8599999999997</v>
      </c>
      <c r="EMB55" s="115">
        <f t="shared" si="558"/>
        <v>4330.8599999999997</v>
      </c>
      <c r="EMC55" s="115">
        <f t="shared" si="558"/>
        <v>4330.8599999999997</v>
      </c>
      <c r="EMD55" s="95">
        <f t="shared" si="559"/>
        <v>51970.32</v>
      </c>
      <c r="EME55" s="106" t="s">
        <v>862</v>
      </c>
      <c r="EMF55" s="105">
        <v>51970.319999999992</v>
      </c>
      <c r="EMG55" s="90">
        <f t="shared" si="560"/>
        <v>4330.8599999999997</v>
      </c>
      <c r="EMH55" s="115">
        <f t="shared" ref="EMH55" si="3097">EMG55</f>
        <v>4330.8599999999997</v>
      </c>
      <c r="EMI55" s="115">
        <f t="shared" si="561"/>
        <v>4330.8599999999997</v>
      </c>
      <c r="EMJ55" s="115">
        <f t="shared" si="561"/>
        <v>4330.8599999999997</v>
      </c>
      <c r="EMK55" s="115">
        <f t="shared" si="561"/>
        <v>4330.8599999999997</v>
      </c>
      <c r="EML55" s="115">
        <f t="shared" si="561"/>
        <v>4330.8599999999997</v>
      </c>
      <c r="EMM55" s="115">
        <f t="shared" si="561"/>
        <v>4330.8599999999997</v>
      </c>
      <c r="EMN55" s="115">
        <f t="shared" si="561"/>
        <v>4330.8599999999997</v>
      </c>
      <c r="EMO55" s="115">
        <f t="shared" si="561"/>
        <v>4330.8599999999997</v>
      </c>
      <c r="EMP55" s="115">
        <f t="shared" si="561"/>
        <v>4330.8599999999997</v>
      </c>
      <c r="EMQ55" s="115">
        <f t="shared" si="561"/>
        <v>4330.8599999999997</v>
      </c>
      <c r="EMR55" s="115">
        <f t="shared" si="561"/>
        <v>4330.8599999999997</v>
      </c>
      <c r="EMS55" s="115">
        <f t="shared" si="561"/>
        <v>4330.8599999999997</v>
      </c>
      <c r="EMT55" s="95">
        <f t="shared" si="562"/>
        <v>51970.32</v>
      </c>
      <c r="EMU55" s="106" t="s">
        <v>862</v>
      </c>
      <c r="EMV55" s="105">
        <v>51970.319999999992</v>
      </c>
      <c r="EMW55" s="90">
        <f t="shared" si="563"/>
        <v>4330.8599999999997</v>
      </c>
      <c r="EMX55" s="115">
        <f t="shared" ref="EMX55" si="3098">EMW55</f>
        <v>4330.8599999999997</v>
      </c>
      <c r="EMY55" s="115">
        <f t="shared" si="564"/>
        <v>4330.8599999999997</v>
      </c>
      <c r="EMZ55" s="115">
        <f t="shared" si="564"/>
        <v>4330.8599999999997</v>
      </c>
      <c r="ENA55" s="115">
        <f t="shared" si="564"/>
        <v>4330.8599999999997</v>
      </c>
      <c r="ENB55" s="115">
        <f t="shared" si="564"/>
        <v>4330.8599999999997</v>
      </c>
      <c r="ENC55" s="115">
        <f t="shared" si="564"/>
        <v>4330.8599999999997</v>
      </c>
      <c r="END55" s="115">
        <f t="shared" si="564"/>
        <v>4330.8599999999997</v>
      </c>
      <c r="ENE55" s="115">
        <f t="shared" si="564"/>
        <v>4330.8599999999997</v>
      </c>
      <c r="ENF55" s="115">
        <f t="shared" si="564"/>
        <v>4330.8599999999997</v>
      </c>
      <c r="ENG55" s="115">
        <f t="shared" si="564"/>
        <v>4330.8599999999997</v>
      </c>
      <c r="ENH55" s="115">
        <f t="shared" si="564"/>
        <v>4330.8599999999997</v>
      </c>
      <c r="ENI55" s="115">
        <f t="shared" si="564"/>
        <v>4330.8599999999997</v>
      </c>
      <c r="ENJ55" s="95">
        <f t="shared" si="565"/>
        <v>51970.32</v>
      </c>
      <c r="ENK55" s="106" t="s">
        <v>862</v>
      </c>
      <c r="ENL55" s="105">
        <v>51970.319999999992</v>
      </c>
      <c r="ENM55" s="90">
        <f t="shared" si="566"/>
        <v>4330.8599999999997</v>
      </c>
      <c r="ENN55" s="115">
        <f t="shared" ref="ENN55" si="3099">ENM55</f>
        <v>4330.8599999999997</v>
      </c>
      <c r="ENO55" s="115">
        <f t="shared" si="567"/>
        <v>4330.8599999999997</v>
      </c>
      <c r="ENP55" s="115">
        <f t="shared" si="567"/>
        <v>4330.8599999999997</v>
      </c>
      <c r="ENQ55" s="115">
        <f t="shared" si="567"/>
        <v>4330.8599999999997</v>
      </c>
      <c r="ENR55" s="115">
        <f t="shared" si="567"/>
        <v>4330.8599999999997</v>
      </c>
      <c r="ENS55" s="115">
        <f t="shared" si="567"/>
        <v>4330.8599999999997</v>
      </c>
      <c r="ENT55" s="115">
        <f t="shared" si="567"/>
        <v>4330.8599999999997</v>
      </c>
      <c r="ENU55" s="115">
        <f t="shared" si="567"/>
        <v>4330.8599999999997</v>
      </c>
      <c r="ENV55" s="115">
        <f t="shared" si="567"/>
        <v>4330.8599999999997</v>
      </c>
      <c r="ENW55" s="115">
        <f t="shared" si="567"/>
        <v>4330.8599999999997</v>
      </c>
      <c r="ENX55" s="115">
        <f t="shared" si="567"/>
        <v>4330.8599999999997</v>
      </c>
      <c r="ENY55" s="115">
        <f t="shared" si="567"/>
        <v>4330.8599999999997</v>
      </c>
      <c r="ENZ55" s="95">
        <f t="shared" si="568"/>
        <v>51970.32</v>
      </c>
      <c r="EOA55" s="106" t="s">
        <v>862</v>
      </c>
      <c r="EOB55" s="105">
        <v>51970.319999999992</v>
      </c>
      <c r="EOC55" s="90">
        <f t="shared" si="569"/>
        <v>4330.8599999999997</v>
      </c>
      <c r="EOD55" s="115">
        <f t="shared" ref="EOD55" si="3100">EOC55</f>
        <v>4330.8599999999997</v>
      </c>
      <c r="EOE55" s="115">
        <f t="shared" si="570"/>
        <v>4330.8599999999997</v>
      </c>
      <c r="EOF55" s="115">
        <f t="shared" si="570"/>
        <v>4330.8599999999997</v>
      </c>
      <c r="EOG55" s="115">
        <f t="shared" si="570"/>
        <v>4330.8599999999997</v>
      </c>
      <c r="EOH55" s="115">
        <f t="shared" si="570"/>
        <v>4330.8599999999997</v>
      </c>
      <c r="EOI55" s="115">
        <f t="shared" si="570"/>
        <v>4330.8599999999997</v>
      </c>
      <c r="EOJ55" s="115">
        <f t="shared" si="570"/>
        <v>4330.8599999999997</v>
      </c>
      <c r="EOK55" s="115">
        <f t="shared" si="570"/>
        <v>4330.8599999999997</v>
      </c>
      <c r="EOL55" s="115">
        <f t="shared" si="570"/>
        <v>4330.8599999999997</v>
      </c>
      <c r="EOM55" s="115">
        <f t="shared" si="570"/>
        <v>4330.8599999999997</v>
      </c>
      <c r="EON55" s="115">
        <f t="shared" si="570"/>
        <v>4330.8599999999997</v>
      </c>
      <c r="EOO55" s="115">
        <f t="shared" si="570"/>
        <v>4330.8599999999997</v>
      </c>
      <c r="EOP55" s="95">
        <f t="shared" si="571"/>
        <v>51970.32</v>
      </c>
      <c r="EOQ55" s="106" t="s">
        <v>862</v>
      </c>
      <c r="EOR55" s="105">
        <v>51970.319999999992</v>
      </c>
      <c r="EOS55" s="90">
        <f t="shared" si="572"/>
        <v>4330.8599999999997</v>
      </c>
      <c r="EOT55" s="115">
        <f t="shared" ref="EOT55" si="3101">EOS55</f>
        <v>4330.8599999999997</v>
      </c>
      <c r="EOU55" s="115">
        <f t="shared" si="573"/>
        <v>4330.8599999999997</v>
      </c>
      <c r="EOV55" s="115">
        <f t="shared" si="573"/>
        <v>4330.8599999999997</v>
      </c>
      <c r="EOW55" s="115">
        <f t="shared" si="573"/>
        <v>4330.8599999999997</v>
      </c>
      <c r="EOX55" s="115">
        <f t="shared" si="573"/>
        <v>4330.8599999999997</v>
      </c>
      <c r="EOY55" s="115">
        <f t="shared" si="573"/>
        <v>4330.8599999999997</v>
      </c>
      <c r="EOZ55" s="115">
        <f t="shared" si="573"/>
        <v>4330.8599999999997</v>
      </c>
      <c r="EPA55" s="115">
        <f t="shared" si="573"/>
        <v>4330.8599999999997</v>
      </c>
      <c r="EPB55" s="115">
        <f t="shared" si="573"/>
        <v>4330.8599999999997</v>
      </c>
      <c r="EPC55" s="115">
        <f t="shared" si="573"/>
        <v>4330.8599999999997</v>
      </c>
      <c r="EPD55" s="115">
        <f t="shared" si="573"/>
        <v>4330.8599999999997</v>
      </c>
      <c r="EPE55" s="115">
        <f t="shared" si="573"/>
        <v>4330.8599999999997</v>
      </c>
      <c r="EPF55" s="95">
        <f t="shared" si="574"/>
        <v>51970.32</v>
      </c>
      <c r="EPG55" s="106" t="s">
        <v>862</v>
      </c>
      <c r="EPH55" s="105">
        <v>51970.319999999992</v>
      </c>
      <c r="EPI55" s="90">
        <f t="shared" si="575"/>
        <v>4330.8599999999997</v>
      </c>
      <c r="EPJ55" s="115">
        <f t="shared" ref="EPJ55" si="3102">EPI55</f>
        <v>4330.8599999999997</v>
      </c>
      <c r="EPK55" s="115">
        <f t="shared" si="576"/>
        <v>4330.8599999999997</v>
      </c>
      <c r="EPL55" s="115">
        <f t="shared" si="576"/>
        <v>4330.8599999999997</v>
      </c>
      <c r="EPM55" s="115">
        <f t="shared" si="576"/>
        <v>4330.8599999999997</v>
      </c>
      <c r="EPN55" s="115">
        <f t="shared" si="576"/>
        <v>4330.8599999999997</v>
      </c>
      <c r="EPO55" s="115">
        <f t="shared" si="576"/>
        <v>4330.8599999999997</v>
      </c>
      <c r="EPP55" s="115">
        <f t="shared" si="576"/>
        <v>4330.8599999999997</v>
      </c>
      <c r="EPQ55" s="115">
        <f t="shared" si="576"/>
        <v>4330.8599999999997</v>
      </c>
      <c r="EPR55" s="115">
        <f t="shared" si="576"/>
        <v>4330.8599999999997</v>
      </c>
      <c r="EPS55" s="115">
        <f t="shared" si="576"/>
        <v>4330.8599999999997</v>
      </c>
      <c r="EPT55" s="115">
        <f t="shared" si="576"/>
        <v>4330.8599999999997</v>
      </c>
      <c r="EPU55" s="115">
        <f t="shared" si="576"/>
        <v>4330.8599999999997</v>
      </c>
      <c r="EPV55" s="95">
        <f t="shared" si="577"/>
        <v>51970.32</v>
      </c>
      <c r="EPW55" s="106" t="s">
        <v>862</v>
      </c>
      <c r="EPX55" s="105">
        <v>51970.319999999992</v>
      </c>
      <c r="EPY55" s="90">
        <f t="shared" si="578"/>
        <v>4330.8599999999997</v>
      </c>
      <c r="EPZ55" s="115">
        <f t="shared" ref="EPZ55" si="3103">EPY55</f>
        <v>4330.8599999999997</v>
      </c>
      <c r="EQA55" s="115">
        <f t="shared" si="579"/>
        <v>4330.8599999999997</v>
      </c>
      <c r="EQB55" s="115">
        <f t="shared" si="579"/>
        <v>4330.8599999999997</v>
      </c>
      <c r="EQC55" s="115">
        <f t="shared" si="579"/>
        <v>4330.8599999999997</v>
      </c>
      <c r="EQD55" s="115">
        <f t="shared" si="579"/>
        <v>4330.8599999999997</v>
      </c>
      <c r="EQE55" s="115">
        <f t="shared" si="579"/>
        <v>4330.8599999999997</v>
      </c>
      <c r="EQF55" s="115">
        <f t="shared" si="579"/>
        <v>4330.8599999999997</v>
      </c>
      <c r="EQG55" s="115">
        <f t="shared" si="579"/>
        <v>4330.8599999999997</v>
      </c>
      <c r="EQH55" s="115">
        <f t="shared" si="579"/>
        <v>4330.8599999999997</v>
      </c>
      <c r="EQI55" s="115">
        <f t="shared" si="579"/>
        <v>4330.8599999999997</v>
      </c>
      <c r="EQJ55" s="115">
        <f t="shared" si="579"/>
        <v>4330.8599999999997</v>
      </c>
      <c r="EQK55" s="115">
        <f t="shared" si="579"/>
        <v>4330.8599999999997</v>
      </c>
      <c r="EQL55" s="95">
        <f t="shared" si="580"/>
        <v>51970.32</v>
      </c>
      <c r="EQM55" s="106" t="s">
        <v>862</v>
      </c>
      <c r="EQN55" s="105">
        <v>51970.319999999992</v>
      </c>
      <c r="EQO55" s="90">
        <f t="shared" si="581"/>
        <v>4330.8599999999997</v>
      </c>
      <c r="EQP55" s="115">
        <f t="shared" ref="EQP55" si="3104">EQO55</f>
        <v>4330.8599999999997</v>
      </c>
      <c r="EQQ55" s="115">
        <f t="shared" si="582"/>
        <v>4330.8599999999997</v>
      </c>
      <c r="EQR55" s="115">
        <f t="shared" si="582"/>
        <v>4330.8599999999997</v>
      </c>
      <c r="EQS55" s="115">
        <f t="shared" si="582"/>
        <v>4330.8599999999997</v>
      </c>
      <c r="EQT55" s="115">
        <f t="shared" si="582"/>
        <v>4330.8599999999997</v>
      </c>
      <c r="EQU55" s="115">
        <f t="shared" si="582"/>
        <v>4330.8599999999997</v>
      </c>
      <c r="EQV55" s="115">
        <f t="shared" si="582"/>
        <v>4330.8599999999997</v>
      </c>
      <c r="EQW55" s="115">
        <f t="shared" si="582"/>
        <v>4330.8599999999997</v>
      </c>
      <c r="EQX55" s="115">
        <f t="shared" si="582"/>
        <v>4330.8599999999997</v>
      </c>
      <c r="EQY55" s="115">
        <f t="shared" si="582"/>
        <v>4330.8599999999997</v>
      </c>
      <c r="EQZ55" s="115">
        <f t="shared" si="582"/>
        <v>4330.8599999999997</v>
      </c>
      <c r="ERA55" s="115">
        <f t="shared" si="582"/>
        <v>4330.8599999999997</v>
      </c>
      <c r="ERB55" s="95">
        <f t="shared" si="583"/>
        <v>51970.32</v>
      </c>
      <c r="ERC55" s="106" t="s">
        <v>862</v>
      </c>
      <c r="ERD55" s="105">
        <v>51970.319999999992</v>
      </c>
      <c r="ERE55" s="90">
        <f t="shared" si="584"/>
        <v>4330.8599999999997</v>
      </c>
      <c r="ERF55" s="115">
        <f t="shared" ref="ERF55" si="3105">ERE55</f>
        <v>4330.8599999999997</v>
      </c>
      <c r="ERG55" s="115">
        <f t="shared" si="585"/>
        <v>4330.8599999999997</v>
      </c>
      <c r="ERH55" s="115">
        <f t="shared" si="585"/>
        <v>4330.8599999999997</v>
      </c>
      <c r="ERI55" s="115">
        <f t="shared" si="585"/>
        <v>4330.8599999999997</v>
      </c>
      <c r="ERJ55" s="115">
        <f t="shared" si="585"/>
        <v>4330.8599999999997</v>
      </c>
      <c r="ERK55" s="115">
        <f t="shared" si="585"/>
        <v>4330.8599999999997</v>
      </c>
      <c r="ERL55" s="115">
        <f t="shared" si="585"/>
        <v>4330.8599999999997</v>
      </c>
      <c r="ERM55" s="115">
        <f t="shared" si="585"/>
        <v>4330.8599999999997</v>
      </c>
      <c r="ERN55" s="115">
        <f t="shared" si="585"/>
        <v>4330.8599999999997</v>
      </c>
      <c r="ERO55" s="115">
        <f t="shared" si="585"/>
        <v>4330.8599999999997</v>
      </c>
      <c r="ERP55" s="115">
        <f t="shared" si="585"/>
        <v>4330.8599999999997</v>
      </c>
      <c r="ERQ55" s="115">
        <f t="shared" si="585"/>
        <v>4330.8599999999997</v>
      </c>
      <c r="ERR55" s="95">
        <f t="shared" si="586"/>
        <v>51970.32</v>
      </c>
      <c r="ERS55" s="106" t="s">
        <v>862</v>
      </c>
      <c r="ERT55" s="105">
        <v>51970.319999999992</v>
      </c>
      <c r="ERU55" s="90">
        <f t="shared" si="587"/>
        <v>4330.8599999999997</v>
      </c>
      <c r="ERV55" s="115">
        <f t="shared" ref="ERV55" si="3106">ERU55</f>
        <v>4330.8599999999997</v>
      </c>
      <c r="ERW55" s="115">
        <f t="shared" si="588"/>
        <v>4330.8599999999997</v>
      </c>
      <c r="ERX55" s="115">
        <f t="shared" si="588"/>
        <v>4330.8599999999997</v>
      </c>
      <c r="ERY55" s="115">
        <f t="shared" si="588"/>
        <v>4330.8599999999997</v>
      </c>
      <c r="ERZ55" s="115">
        <f t="shared" si="588"/>
        <v>4330.8599999999997</v>
      </c>
      <c r="ESA55" s="115">
        <f t="shared" si="588"/>
        <v>4330.8599999999997</v>
      </c>
      <c r="ESB55" s="115">
        <f t="shared" si="588"/>
        <v>4330.8599999999997</v>
      </c>
      <c r="ESC55" s="115">
        <f t="shared" si="588"/>
        <v>4330.8599999999997</v>
      </c>
      <c r="ESD55" s="115">
        <f t="shared" si="588"/>
        <v>4330.8599999999997</v>
      </c>
      <c r="ESE55" s="115">
        <f t="shared" si="588"/>
        <v>4330.8599999999997</v>
      </c>
      <c r="ESF55" s="115">
        <f t="shared" si="588"/>
        <v>4330.8599999999997</v>
      </c>
      <c r="ESG55" s="115">
        <f t="shared" si="588"/>
        <v>4330.8599999999997</v>
      </c>
      <c r="ESH55" s="95">
        <f t="shared" si="589"/>
        <v>51970.32</v>
      </c>
      <c r="ESI55" s="106" t="s">
        <v>862</v>
      </c>
      <c r="ESJ55" s="105">
        <v>51970.319999999992</v>
      </c>
      <c r="ESK55" s="90">
        <f t="shared" si="590"/>
        <v>4330.8599999999997</v>
      </c>
      <c r="ESL55" s="115">
        <f t="shared" ref="ESL55" si="3107">ESK55</f>
        <v>4330.8599999999997</v>
      </c>
      <c r="ESM55" s="115">
        <f t="shared" si="591"/>
        <v>4330.8599999999997</v>
      </c>
      <c r="ESN55" s="115">
        <f t="shared" si="591"/>
        <v>4330.8599999999997</v>
      </c>
      <c r="ESO55" s="115">
        <f t="shared" si="591"/>
        <v>4330.8599999999997</v>
      </c>
      <c r="ESP55" s="115">
        <f t="shared" si="591"/>
        <v>4330.8599999999997</v>
      </c>
      <c r="ESQ55" s="115">
        <f t="shared" si="591"/>
        <v>4330.8599999999997</v>
      </c>
      <c r="ESR55" s="115">
        <f t="shared" si="591"/>
        <v>4330.8599999999997</v>
      </c>
      <c r="ESS55" s="115">
        <f t="shared" si="591"/>
        <v>4330.8599999999997</v>
      </c>
      <c r="EST55" s="115">
        <f t="shared" si="591"/>
        <v>4330.8599999999997</v>
      </c>
      <c r="ESU55" s="115">
        <f t="shared" si="591"/>
        <v>4330.8599999999997</v>
      </c>
      <c r="ESV55" s="115">
        <f t="shared" si="591"/>
        <v>4330.8599999999997</v>
      </c>
      <c r="ESW55" s="115">
        <f t="shared" si="591"/>
        <v>4330.8599999999997</v>
      </c>
      <c r="ESX55" s="95">
        <f t="shared" si="592"/>
        <v>51970.32</v>
      </c>
      <c r="ESY55" s="106" t="s">
        <v>862</v>
      </c>
      <c r="ESZ55" s="105">
        <v>51970.319999999992</v>
      </c>
      <c r="ETA55" s="90">
        <f t="shared" si="593"/>
        <v>4330.8599999999997</v>
      </c>
      <c r="ETB55" s="115">
        <f t="shared" ref="ETB55" si="3108">ETA55</f>
        <v>4330.8599999999997</v>
      </c>
      <c r="ETC55" s="115">
        <f t="shared" si="594"/>
        <v>4330.8599999999997</v>
      </c>
      <c r="ETD55" s="115">
        <f t="shared" si="594"/>
        <v>4330.8599999999997</v>
      </c>
      <c r="ETE55" s="115">
        <f t="shared" si="594"/>
        <v>4330.8599999999997</v>
      </c>
      <c r="ETF55" s="115">
        <f t="shared" si="594"/>
        <v>4330.8599999999997</v>
      </c>
      <c r="ETG55" s="115">
        <f t="shared" si="594"/>
        <v>4330.8599999999997</v>
      </c>
      <c r="ETH55" s="115">
        <f t="shared" si="594"/>
        <v>4330.8599999999997</v>
      </c>
      <c r="ETI55" s="115">
        <f t="shared" si="594"/>
        <v>4330.8599999999997</v>
      </c>
      <c r="ETJ55" s="115">
        <f t="shared" si="594"/>
        <v>4330.8599999999997</v>
      </c>
      <c r="ETK55" s="115">
        <f t="shared" si="594"/>
        <v>4330.8599999999997</v>
      </c>
      <c r="ETL55" s="115">
        <f t="shared" si="594"/>
        <v>4330.8599999999997</v>
      </c>
      <c r="ETM55" s="115">
        <f t="shared" si="594"/>
        <v>4330.8599999999997</v>
      </c>
      <c r="ETN55" s="95">
        <f t="shared" si="595"/>
        <v>51970.32</v>
      </c>
      <c r="ETO55" s="106" t="s">
        <v>862</v>
      </c>
      <c r="ETP55" s="105">
        <v>51970.319999999992</v>
      </c>
      <c r="ETQ55" s="90">
        <f t="shared" si="596"/>
        <v>4330.8599999999997</v>
      </c>
      <c r="ETR55" s="115">
        <f t="shared" ref="ETR55" si="3109">ETQ55</f>
        <v>4330.8599999999997</v>
      </c>
      <c r="ETS55" s="115">
        <f t="shared" si="597"/>
        <v>4330.8599999999997</v>
      </c>
      <c r="ETT55" s="115">
        <f t="shared" si="597"/>
        <v>4330.8599999999997</v>
      </c>
      <c r="ETU55" s="115">
        <f t="shared" si="597"/>
        <v>4330.8599999999997</v>
      </c>
      <c r="ETV55" s="115">
        <f t="shared" si="597"/>
        <v>4330.8599999999997</v>
      </c>
      <c r="ETW55" s="115">
        <f t="shared" si="597"/>
        <v>4330.8599999999997</v>
      </c>
      <c r="ETX55" s="115">
        <f t="shared" si="597"/>
        <v>4330.8599999999997</v>
      </c>
      <c r="ETY55" s="115">
        <f t="shared" si="597"/>
        <v>4330.8599999999997</v>
      </c>
      <c r="ETZ55" s="115">
        <f t="shared" si="597"/>
        <v>4330.8599999999997</v>
      </c>
      <c r="EUA55" s="115">
        <f t="shared" si="597"/>
        <v>4330.8599999999997</v>
      </c>
      <c r="EUB55" s="115">
        <f t="shared" si="597"/>
        <v>4330.8599999999997</v>
      </c>
      <c r="EUC55" s="115">
        <f t="shared" si="597"/>
        <v>4330.8599999999997</v>
      </c>
      <c r="EUD55" s="95">
        <f t="shared" si="598"/>
        <v>51970.32</v>
      </c>
      <c r="EUE55" s="106" t="s">
        <v>862</v>
      </c>
      <c r="EUF55" s="105">
        <v>51970.319999999992</v>
      </c>
      <c r="EUG55" s="90">
        <f t="shared" si="599"/>
        <v>4330.8599999999997</v>
      </c>
      <c r="EUH55" s="115">
        <f t="shared" ref="EUH55" si="3110">EUG55</f>
        <v>4330.8599999999997</v>
      </c>
      <c r="EUI55" s="115">
        <f t="shared" si="600"/>
        <v>4330.8599999999997</v>
      </c>
      <c r="EUJ55" s="115">
        <f t="shared" si="600"/>
        <v>4330.8599999999997</v>
      </c>
      <c r="EUK55" s="115">
        <f t="shared" si="600"/>
        <v>4330.8599999999997</v>
      </c>
      <c r="EUL55" s="115">
        <f t="shared" si="600"/>
        <v>4330.8599999999997</v>
      </c>
      <c r="EUM55" s="115">
        <f t="shared" si="600"/>
        <v>4330.8599999999997</v>
      </c>
      <c r="EUN55" s="115">
        <f t="shared" si="600"/>
        <v>4330.8599999999997</v>
      </c>
      <c r="EUO55" s="115">
        <f t="shared" si="600"/>
        <v>4330.8599999999997</v>
      </c>
      <c r="EUP55" s="115">
        <f t="shared" si="600"/>
        <v>4330.8599999999997</v>
      </c>
      <c r="EUQ55" s="115">
        <f t="shared" si="600"/>
        <v>4330.8599999999997</v>
      </c>
      <c r="EUR55" s="115">
        <f t="shared" si="600"/>
        <v>4330.8599999999997</v>
      </c>
      <c r="EUS55" s="115">
        <f t="shared" si="600"/>
        <v>4330.8599999999997</v>
      </c>
      <c r="EUT55" s="95">
        <f t="shared" si="601"/>
        <v>51970.32</v>
      </c>
      <c r="EUU55" s="106" t="s">
        <v>862</v>
      </c>
      <c r="EUV55" s="105">
        <v>51970.319999999992</v>
      </c>
      <c r="EUW55" s="90">
        <f t="shared" si="602"/>
        <v>4330.8599999999997</v>
      </c>
      <c r="EUX55" s="115">
        <f t="shared" ref="EUX55" si="3111">EUW55</f>
        <v>4330.8599999999997</v>
      </c>
      <c r="EUY55" s="115">
        <f t="shared" si="603"/>
        <v>4330.8599999999997</v>
      </c>
      <c r="EUZ55" s="115">
        <f t="shared" si="603"/>
        <v>4330.8599999999997</v>
      </c>
      <c r="EVA55" s="115">
        <f t="shared" si="603"/>
        <v>4330.8599999999997</v>
      </c>
      <c r="EVB55" s="115">
        <f t="shared" si="603"/>
        <v>4330.8599999999997</v>
      </c>
      <c r="EVC55" s="115">
        <f t="shared" si="603"/>
        <v>4330.8599999999997</v>
      </c>
      <c r="EVD55" s="115">
        <f t="shared" si="603"/>
        <v>4330.8599999999997</v>
      </c>
      <c r="EVE55" s="115">
        <f t="shared" si="603"/>
        <v>4330.8599999999997</v>
      </c>
      <c r="EVF55" s="115">
        <f t="shared" si="603"/>
        <v>4330.8599999999997</v>
      </c>
      <c r="EVG55" s="115">
        <f t="shared" si="603"/>
        <v>4330.8599999999997</v>
      </c>
      <c r="EVH55" s="115">
        <f t="shared" si="603"/>
        <v>4330.8599999999997</v>
      </c>
      <c r="EVI55" s="115">
        <f t="shared" si="603"/>
        <v>4330.8599999999997</v>
      </c>
      <c r="EVJ55" s="95">
        <f t="shared" si="604"/>
        <v>51970.32</v>
      </c>
      <c r="EVK55" s="106" t="s">
        <v>862</v>
      </c>
      <c r="EVL55" s="105">
        <v>51970.319999999992</v>
      </c>
      <c r="EVM55" s="90">
        <f t="shared" si="605"/>
        <v>4330.8599999999997</v>
      </c>
      <c r="EVN55" s="115">
        <f t="shared" ref="EVN55" si="3112">EVM55</f>
        <v>4330.8599999999997</v>
      </c>
      <c r="EVO55" s="115">
        <f t="shared" si="606"/>
        <v>4330.8599999999997</v>
      </c>
      <c r="EVP55" s="115">
        <f t="shared" si="606"/>
        <v>4330.8599999999997</v>
      </c>
      <c r="EVQ55" s="115">
        <f t="shared" si="606"/>
        <v>4330.8599999999997</v>
      </c>
      <c r="EVR55" s="115">
        <f t="shared" si="606"/>
        <v>4330.8599999999997</v>
      </c>
      <c r="EVS55" s="115">
        <f t="shared" si="606"/>
        <v>4330.8599999999997</v>
      </c>
      <c r="EVT55" s="115">
        <f t="shared" si="606"/>
        <v>4330.8599999999997</v>
      </c>
      <c r="EVU55" s="115">
        <f t="shared" si="606"/>
        <v>4330.8599999999997</v>
      </c>
      <c r="EVV55" s="115">
        <f t="shared" si="606"/>
        <v>4330.8599999999997</v>
      </c>
      <c r="EVW55" s="115">
        <f t="shared" si="606"/>
        <v>4330.8599999999997</v>
      </c>
      <c r="EVX55" s="115">
        <f t="shared" si="606"/>
        <v>4330.8599999999997</v>
      </c>
      <c r="EVY55" s="115">
        <f t="shared" si="606"/>
        <v>4330.8599999999997</v>
      </c>
      <c r="EVZ55" s="95">
        <f t="shared" si="607"/>
        <v>51970.32</v>
      </c>
      <c r="EWA55" s="106" t="s">
        <v>862</v>
      </c>
      <c r="EWB55" s="105">
        <v>51970.319999999992</v>
      </c>
      <c r="EWC55" s="90">
        <f t="shared" si="608"/>
        <v>4330.8599999999997</v>
      </c>
      <c r="EWD55" s="115">
        <f t="shared" ref="EWD55" si="3113">EWC55</f>
        <v>4330.8599999999997</v>
      </c>
      <c r="EWE55" s="115">
        <f t="shared" si="609"/>
        <v>4330.8599999999997</v>
      </c>
      <c r="EWF55" s="115">
        <f t="shared" si="609"/>
        <v>4330.8599999999997</v>
      </c>
      <c r="EWG55" s="115">
        <f t="shared" si="609"/>
        <v>4330.8599999999997</v>
      </c>
      <c r="EWH55" s="115">
        <f t="shared" si="609"/>
        <v>4330.8599999999997</v>
      </c>
      <c r="EWI55" s="115">
        <f t="shared" si="609"/>
        <v>4330.8599999999997</v>
      </c>
      <c r="EWJ55" s="115">
        <f t="shared" si="609"/>
        <v>4330.8599999999997</v>
      </c>
      <c r="EWK55" s="115">
        <f t="shared" si="609"/>
        <v>4330.8599999999997</v>
      </c>
      <c r="EWL55" s="115">
        <f t="shared" si="609"/>
        <v>4330.8599999999997</v>
      </c>
      <c r="EWM55" s="115">
        <f t="shared" si="609"/>
        <v>4330.8599999999997</v>
      </c>
      <c r="EWN55" s="115">
        <f t="shared" si="609"/>
        <v>4330.8599999999997</v>
      </c>
      <c r="EWO55" s="115">
        <f t="shared" si="609"/>
        <v>4330.8599999999997</v>
      </c>
      <c r="EWP55" s="95">
        <f t="shared" si="610"/>
        <v>51970.32</v>
      </c>
      <c r="EWQ55" s="106" t="s">
        <v>862</v>
      </c>
      <c r="EWR55" s="105">
        <v>51970.319999999992</v>
      </c>
      <c r="EWS55" s="90">
        <f t="shared" si="611"/>
        <v>4330.8599999999997</v>
      </c>
      <c r="EWT55" s="115">
        <f t="shared" ref="EWT55" si="3114">EWS55</f>
        <v>4330.8599999999997</v>
      </c>
      <c r="EWU55" s="115">
        <f t="shared" si="612"/>
        <v>4330.8599999999997</v>
      </c>
      <c r="EWV55" s="115">
        <f t="shared" si="612"/>
        <v>4330.8599999999997</v>
      </c>
      <c r="EWW55" s="115">
        <f t="shared" si="612"/>
        <v>4330.8599999999997</v>
      </c>
      <c r="EWX55" s="115">
        <f t="shared" si="612"/>
        <v>4330.8599999999997</v>
      </c>
      <c r="EWY55" s="115">
        <f t="shared" si="612"/>
        <v>4330.8599999999997</v>
      </c>
      <c r="EWZ55" s="115">
        <f t="shared" si="612"/>
        <v>4330.8599999999997</v>
      </c>
      <c r="EXA55" s="115">
        <f t="shared" si="612"/>
        <v>4330.8599999999997</v>
      </c>
      <c r="EXB55" s="115">
        <f t="shared" si="612"/>
        <v>4330.8599999999997</v>
      </c>
      <c r="EXC55" s="115">
        <f t="shared" si="612"/>
        <v>4330.8599999999997</v>
      </c>
      <c r="EXD55" s="115">
        <f t="shared" si="612"/>
        <v>4330.8599999999997</v>
      </c>
      <c r="EXE55" s="115">
        <f t="shared" si="612"/>
        <v>4330.8599999999997</v>
      </c>
      <c r="EXF55" s="95">
        <f t="shared" si="613"/>
        <v>51970.32</v>
      </c>
      <c r="EXG55" s="106" t="s">
        <v>862</v>
      </c>
      <c r="EXH55" s="105">
        <v>51970.319999999992</v>
      </c>
      <c r="EXI55" s="90">
        <f t="shared" si="614"/>
        <v>4330.8599999999997</v>
      </c>
      <c r="EXJ55" s="115">
        <f t="shared" ref="EXJ55" si="3115">EXI55</f>
        <v>4330.8599999999997</v>
      </c>
      <c r="EXK55" s="115">
        <f t="shared" si="615"/>
        <v>4330.8599999999997</v>
      </c>
      <c r="EXL55" s="115">
        <f t="shared" si="615"/>
        <v>4330.8599999999997</v>
      </c>
      <c r="EXM55" s="115">
        <f t="shared" si="615"/>
        <v>4330.8599999999997</v>
      </c>
      <c r="EXN55" s="115">
        <f t="shared" si="615"/>
        <v>4330.8599999999997</v>
      </c>
      <c r="EXO55" s="115">
        <f t="shared" si="615"/>
        <v>4330.8599999999997</v>
      </c>
      <c r="EXP55" s="115">
        <f t="shared" si="615"/>
        <v>4330.8599999999997</v>
      </c>
      <c r="EXQ55" s="115">
        <f t="shared" si="615"/>
        <v>4330.8599999999997</v>
      </c>
      <c r="EXR55" s="115">
        <f t="shared" si="615"/>
        <v>4330.8599999999997</v>
      </c>
      <c r="EXS55" s="115">
        <f t="shared" si="615"/>
        <v>4330.8599999999997</v>
      </c>
      <c r="EXT55" s="115">
        <f t="shared" si="615"/>
        <v>4330.8599999999997</v>
      </c>
      <c r="EXU55" s="115">
        <f t="shared" si="615"/>
        <v>4330.8599999999997</v>
      </c>
      <c r="EXV55" s="95">
        <f t="shared" si="616"/>
        <v>51970.32</v>
      </c>
      <c r="EXW55" s="106" t="s">
        <v>862</v>
      </c>
      <c r="EXX55" s="105">
        <v>51970.319999999992</v>
      </c>
      <c r="EXY55" s="90">
        <f t="shared" si="617"/>
        <v>4330.8599999999997</v>
      </c>
      <c r="EXZ55" s="115">
        <f t="shared" ref="EXZ55" si="3116">EXY55</f>
        <v>4330.8599999999997</v>
      </c>
      <c r="EYA55" s="115">
        <f t="shared" si="618"/>
        <v>4330.8599999999997</v>
      </c>
      <c r="EYB55" s="115">
        <f t="shared" si="618"/>
        <v>4330.8599999999997</v>
      </c>
      <c r="EYC55" s="115">
        <f t="shared" si="618"/>
        <v>4330.8599999999997</v>
      </c>
      <c r="EYD55" s="115">
        <f t="shared" si="618"/>
        <v>4330.8599999999997</v>
      </c>
      <c r="EYE55" s="115">
        <f t="shared" si="618"/>
        <v>4330.8599999999997</v>
      </c>
      <c r="EYF55" s="115">
        <f t="shared" si="618"/>
        <v>4330.8599999999997</v>
      </c>
      <c r="EYG55" s="115">
        <f t="shared" si="618"/>
        <v>4330.8599999999997</v>
      </c>
      <c r="EYH55" s="115">
        <f t="shared" si="618"/>
        <v>4330.8599999999997</v>
      </c>
      <c r="EYI55" s="115">
        <f t="shared" si="618"/>
        <v>4330.8599999999997</v>
      </c>
      <c r="EYJ55" s="115">
        <f t="shared" si="618"/>
        <v>4330.8599999999997</v>
      </c>
      <c r="EYK55" s="115">
        <f t="shared" si="618"/>
        <v>4330.8599999999997</v>
      </c>
      <c r="EYL55" s="95">
        <f t="shared" si="619"/>
        <v>51970.32</v>
      </c>
      <c r="EYM55" s="106" t="s">
        <v>862</v>
      </c>
      <c r="EYN55" s="105">
        <v>51970.319999999992</v>
      </c>
      <c r="EYO55" s="90">
        <f t="shared" si="620"/>
        <v>4330.8599999999997</v>
      </c>
      <c r="EYP55" s="115">
        <f t="shared" ref="EYP55" si="3117">EYO55</f>
        <v>4330.8599999999997</v>
      </c>
      <c r="EYQ55" s="115">
        <f t="shared" si="621"/>
        <v>4330.8599999999997</v>
      </c>
      <c r="EYR55" s="115">
        <f t="shared" si="621"/>
        <v>4330.8599999999997</v>
      </c>
      <c r="EYS55" s="115">
        <f t="shared" si="621"/>
        <v>4330.8599999999997</v>
      </c>
      <c r="EYT55" s="115">
        <f t="shared" si="621"/>
        <v>4330.8599999999997</v>
      </c>
      <c r="EYU55" s="115">
        <f t="shared" si="621"/>
        <v>4330.8599999999997</v>
      </c>
      <c r="EYV55" s="115">
        <f t="shared" si="621"/>
        <v>4330.8599999999997</v>
      </c>
      <c r="EYW55" s="115">
        <f t="shared" si="621"/>
        <v>4330.8599999999997</v>
      </c>
      <c r="EYX55" s="115">
        <f t="shared" si="621"/>
        <v>4330.8599999999997</v>
      </c>
      <c r="EYY55" s="115">
        <f t="shared" si="621"/>
        <v>4330.8599999999997</v>
      </c>
      <c r="EYZ55" s="115">
        <f t="shared" si="621"/>
        <v>4330.8599999999997</v>
      </c>
      <c r="EZA55" s="115">
        <f t="shared" si="621"/>
        <v>4330.8599999999997</v>
      </c>
      <c r="EZB55" s="95">
        <f t="shared" si="622"/>
        <v>51970.32</v>
      </c>
      <c r="EZC55" s="106" t="s">
        <v>862</v>
      </c>
      <c r="EZD55" s="105">
        <v>51970.319999999992</v>
      </c>
      <c r="EZE55" s="90">
        <f t="shared" si="623"/>
        <v>4330.8599999999997</v>
      </c>
      <c r="EZF55" s="115">
        <f t="shared" ref="EZF55" si="3118">EZE55</f>
        <v>4330.8599999999997</v>
      </c>
      <c r="EZG55" s="115">
        <f t="shared" si="624"/>
        <v>4330.8599999999997</v>
      </c>
      <c r="EZH55" s="115">
        <f t="shared" si="624"/>
        <v>4330.8599999999997</v>
      </c>
      <c r="EZI55" s="115">
        <f t="shared" si="624"/>
        <v>4330.8599999999997</v>
      </c>
      <c r="EZJ55" s="115">
        <f t="shared" si="624"/>
        <v>4330.8599999999997</v>
      </c>
      <c r="EZK55" s="115">
        <f t="shared" si="624"/>
        <v>4330.8599999999997</v>
      </c>
      <c r="EZL55" s="115">
        <f t="shared" si="624"/>
        <v>4330.8599999999997</v>
      </c>
      <c r="EZM55" s="115">
        <f t="shared" si="624"/>
        <v>4330.8599999999997</v>
      </c>
      <c r="EZN55" s="115">
        <f t="shared" si="624"/>
        <v>4330.8599999999997</v>
      </c>
      <c r="EZO55" s="115">
        <f t="shared" si="624"/>
        <v>4330.8599999999997</v>
      </c>
      <c r="EZP55" s="115">
        <f t="shared" si="624"/>
        <v>4330.8599999999997</v>
      </c>
      <c r="EZQ55" s="115">
        <f t="shared" si="624"/>
        <v>4330.8599999999997</v>
      </c>
      <c r="EZR55" s="95">
        <f t="shared" si="625"/>
        <v>51970.32</v>
      </c>
      <c r="EZS55" s="106" t="s">
        <v>862</v>
      </c>
      <c r="EZT55" s="105">
        <v>51970.319999999992</v>
      </c>
      <c r="EZU55" s="90">
        <f t="shared" si="626"/>
        <v>4330.8599999999997</v>
      </c>
      <c r="EZV55" s="115">
        <f t="shared" ref="EZV55" si="3119">EZU55</f>
        <v>4330.8599999999997</v>
      </c>
      <c r="EZW55" s="115">
        <f t="shared" si="627"/>
        <v>4330.8599999999997</v>
      </c>
      <c r="EZX55" s="115">
        <f t="shared" si="627"/>
        <v>4330.8599999999997</v>
      </c>
      <c r="EZY55" s="115">
        <f t="shared" si="627"/>
        <v>4330.8599999999997</v>
      </c>
      <c r="EZZ55" s="115">
        <f t="shared" si="627"/>
        <v>4330.8599999999997</v>
      </c>
      <c r="FAA55" s="115">
        <f t="shared" si="627"/>
        <v>4330.8599999999997</v>
      </c>
      <c r="FAB55" s="115">
        <f t="shared" si="627"/>
        <v>4330.8599999999997</v>
      </c>
      <c r="FAC55" s="115">
        <f t="shared" si="627"/>
        <v>4330.8599999999997</v>
      </c>
      <c r="FAD55" s="115">
        <f t="shared" si="627"/>
        <v>4330.8599999999997</v>
      </c>
      <c r="FAE55" s="115">
        <f t="shared" si="627"/>
        <v>4330.8599999999997</v>
      </c>
      <c r="FAF55" s="115">
        <f t="shared" si="627"/>
        <v>4330.8599999999997</v>
      </c>
      <c r="FAG55" s="115">
        <f t="shared" si="627"/>
        <v>4330.8599999999997</v>
      </c>
      <c r="FAH55" s="95">
        <f t="shared" si="628"/>
        <v>51970.32</v>
      </c>
      <c r="FAI55" s="106" t="s">
        <v>862</v>
      </c>
      <c r="FAJ55" s="105">
        <v>51970.319999999992</v>
      </c>
      <c r="FAK55" s="90">
        <f t="shared" si="629"/>
        <v>4330.8599999999997</v>
      </c>
      <c r="FAL55" s="115">
        <f t="shared" ref="FAL55" si="3120">FAK55</f>
        <v>4330.8599999999997</v>
      </c>
      <c r="FAM55" s="115">
        <f t="shared" si="630"/>
        <v>4330.8599999999997</v>
      </c>
      <c r="FAN55" s="115">
        <f t="shared" si="630"/>
        <v>4330.8599999999997</v>
      </c>
      <c r="FAO55" s="115">
        <f t="shared" si="630"/>
        <v>4330.8599999999997</v>
      </c>
      <c r="FAP55" s="115">
        <f t="shared" si="630"/>
        <v>4330.8599999999997</v>
      </c>
      <c r="FAQ55" s="115">
        <f t="shared" si="630"/>
        <v>4330.8599999999997</v>
      </c>
      <c r="FAR55" s="115">
        <f t="shared" si="630"/>
        <v>4330.8599999999997</v>
      </c>
      <c r="FAS55" s="115">
        <f t="shared" si="630"/>
        <v>4330.8599999999997</v>
      </c>
      <c r="FAT55" s="115">
        <f t="shared" si="630"/>
        <v>4330.8599999999997</v>
      </c>
      <c r="FAU55" s="115">
        <f t="shared" si="630"/>
        <v>4330.8599999999997</v>
      </c>
      <c r="FAV55" s="115">
        <f t="shared" si="630"/>
        <v>4330.8599999999997</v>
      </c>
      <c r="FAW55" s="115">
        <f t="shared" si="630"/>
        <v>4330.8599999999997</v>
      </c>
      <c r="FAX55" s="95">
        <f t="shared" si="631"/>
        <v>51970.32</v>
      </c>
      <c r="FAY55" s="106" t="s">
        <v>862</v>
      </c>
      <c r="FAZ55" s="105">
        <v>51970.319999999992</v>
      </c>
      <c r="FBA55" s="90">
        <f t="shared" si="632"/>
        <v>4330.8599999999997</v>
      </c>
      <c r="FBB55" s="115">
        <f t="shared" ref="FBB55" si="3121">FBA55</f>
        <v>4330.8599999999997</v>
      </c>
      <c r="FBC55" s="115">
        <f t="shared" si="633"/>
        <v>4330.8599999999997</v>
      </c>
      <c r="FBD55" s="115">
        <f t="shared" si="633"/>
        <v>4330.8599999999997</v>
      </c>
      <c r="FBE55" s="115">
        <f t="shared" si="633"/>
        <v>4330.8599999999997</v>
      </c>
      <c r="FBF55" s="115">
        <f t="shared" si="633"/>
        <v>4330.8599999999997</v>
      </c>
      <c r="FBG55" s="115">
        <f t="shared" si="633"/>
        <v>4330.8599999999997</v>
      </c>
      <c r="FBH55" s="115">
        <f t="shared" si="633"/>
        <v>4330.8599999999997</v>
      </c>
      <c r="FBI55" s="115">
        <f t="shared" si="633"/>
        <v>4330.8599999999997</v>
      </c>
      <c r="FBJ55" s="115">
        <f t="shared" si="633"/>
        <v>4330.8599999999997</v>
      </c>
      <c r="FBK55" s="115">
        <f t="shared" si="633"/>
        <v>4330.8599999999997</v>
      </c>
      <c r="FBL55" s="115">
        <f t="shared" si="633"/>
        <v>4330.8599999999997</v>
      </c>
      <c r="FBM55" s="115">
        <f t="shared" si="633"/>
        <v>4330.8599999999997</v>
      </c>
      <c r="FBN55" s="95">
        <f t="shared" si="634"/>
        <v>51970.32</v>
      </c>
      <c r="FBO55" s="106" t="s">
        <v>862</v>
      </c>
      <c r="FBP55" s="105">
        <v>51970.319999999992</v>
      </c>
      <c r="FBQ55" s="90">
        <f t="shared" si="635"/>
        <v>4330.8599999999997</v>
      </c>
      <c r="FBR55" s="115">
        <f t="shared" ref="FBR55" si="3122">FBQ55</f>
        <v>4330.8599999999997</v>
      </c>
      <c r="FBS55" s="115">
        <f t="shared" si="636"/>
        <v>4330.8599999999997</v>
      </c>
      <c r="FBT55" s="115">
        <f t="shared" si="636"/>
        <v>4330.8599999999997</v>
      </c>
      <c r="FBU55" s="115">
        <f t="shared" si="636"/>
        <v>4330.8599999999997</v>
      </c>
      <c r="FBV55" s="115">
        <f t="shared" si="636"/>
        <v>4330.8599999999997</v>
      </c>
      <c r="FBW55" s="115">
        <f t="shared" si="636"/>
        <v>4330.8599999999997</v>
      </c>
      <c r="FBX55" s="115">
        <f t="shared" si="636"/>
        <v>4330.8599999999997</v>
      </c>
      <c r="FBY55" s="115">
        <f t="shared" si="636"/>
        <v>4330.8599999999997</v>
      </c>
      <c r="FBZ55" s="115">
        <f t="shared" si="636"/>
        <v>4330.8599999999997</v>
      </c>
      <c r="FCA55" s="115">
        <f t="shared" si="636"/>
        <v>4330.8599999999997</v>
      </c>
      <c r="FCB55" s="115">
        <f t="shared" si="636"/>
        <v>4330.8599999999997</v>
      </c>
      <c r="FCC55" s="115">
        <f t="shared" si="636"/>
        <v>4330.8599999999997</v>
      </c>
      <c r="FCD55" s="95">
        <f t="shared" si="637"/>
        <v>51970.32</v>
      </c>
      <c r="FCE55" s="106" t="s">
        <v>862</v>
      </c>
      <c r="FCF55" s="105">
        <v>51970.319999999992</v>
      </c>
      <c r="FCG55" s="90">
        <f t="shared" si="638"/>
        <v>4330.8599999999997</v>
      </c>
      <c r="FCH55" s="115">
        <f t="shared" ref="FCH55" si="3123">FCG55</f>
        <v>4330.8599999999997</v>
      </c>
      <c r="FCI55" s="115">
        <f t="shared" si="639"/>
        <v>4330.8599999999997</v>
      </c>
      <c r="FCJ55" s="115">
        <f t="shared" si="639"/>
        <v>4330.8599999999997</v>
      </c>
      <c r="FCK55" s="115">
        <f t="shared" si="639"/>
        <v>4330.8599999999997</v>
      </c>
      <c r="FCL55" s="115">
        <f t="shared" si="639"/>
        <v>4330.8599999999997</v>
      </c>
      <c r="FCM55" s="115">
        <f t="shared" si="639"/>
        <v>4330.8599999999997</v>
      </c>
      <c r="FCN55" s="115">
        <f t="shared" si="639"/>
        <v>4330.8599999999997</v>
      </c>
      <c r="FCO55" s="115">
        <f t="shared" si="639"/>
        <v>4330.8599999999997</v>
      </c>
      <c r="FCP55" s="115">
        <f t="shared" si="639"/>
        <v>4330.8599999999997</v>
      </c>
      <c r="FCQ55" s="115">
        <f t="shared" si="639"/>
        <v>4330.8599999999997</v>
      </c>
      <c r="FCR55" s="115">
        <f t="shared" si="639"/>
        <v>4330.8599999999997</v>
      </c>
      <c r="FCS55" s="115">
        <f t="shared" si="639"/>
        <v>4330.8599999999997</v>
      </c>
      <c r="FCT55" s="95">
        <f t="shared" si="640"/>
        <v>51970.32</v>
      </c>
      <c r="FCU55" s="106" t="s">
        <v>862</v>
      </c>
      <c r="FCV55" s="105">
        <v>51970.319999999992</v>
      </c>
      <c r="FCW55" s="90">
        <f t="shared" si="641"/>
        <v>4330.8599999999997</v>
      </c>
      <c r="FCX55" s="115">
        <f t="shared" ref="FCX55" si="3124">FCW55</f>
        <v>4330.8599999999997</v>
      </c>
      <c r="FCY55" s="115">
        <f t="shared" si="642"/>
        <v>4330.8599999999997</v>
      </c>
      <c r="FCZ55" s="115">
        <f t="shared" si="642"/>
        <v>4330.8599999999997</v>
      </c>
      <c r="FDA55" s="115">
        <f t="shared" si="642"/>
        <v>4330.8599999999997</v>
      </c>
      <c r="FDB55" s="115">
        <f t="shared" si="642"/>
        <v>4330.8599999999997</v>
      </c>
      <c r="FDC55" s="115">
        <f t="shared" si="642"/>
        <v>4330.8599999999997</v>
      </c>
      <c r="FDD55" s="115">
        <f t="shared" si="642"/>
        <v>4330.8599999999997</v>
      </c>
      <c r="FDE55" s="115">
        <f t="shared" si="642"/>
        <v>4330.8599999999997</v>
      </c>
      <c r="FDF55" s="115">
        <f t="shared" si="642"/>
        <v>4330.8599999999997</v>
      </c>
      <c r="FDG55" s="115">
        <f t="shared" si="642"/>
        <v>4330.8599999999997</v>
      </c>
      <c r="FDH55" s="115">
        <f t="shared" si="642"/>
        <v>4330.8599999999997</v>
      </c>
      <c r="FDI55" s="115">
        <f t="shared" si="642"/>
        <v>4330.8599999999997</v>
      </c>
      <c r="FDJ55" s="95">
        <f t="shared" si="643"/>
        <v>51970.32</v>
      </c>
      <c r="FDK55" s="106" t="s">
        <v>862</v>
      </c>
      <c r="FDL55" s="105">
        <v>51970.319999999992</v>
      </c>
      <c r="FDM55" s="90">
        <f t="shared" si="644"/>
        <v>4330.8599999999997</v>
      </c>
      <c r="FDN55" s="115">
        <f t="shared" ref="FDN55" si="3125">FDM55</f>
        <v>4330.8599999999997</v>
      </c>
      <c r="FDO55" s="115">
        <f t="shared" si="645"/>
        <v>4330.8599999999997</v>
      </c>
      <c r="FDP55" s="115">
        <f t="shared" si="645"/>
        <v>4330.8599999999997</v>
      </c>
      <c r="FDQ55" s="115">
        <f t="shared" si="645"/>
        <v>4330.8599999999997</v>
      </c>
      <c r="FDR55" s="115">
        <f t="shared" si="645"/>
        <v>4330.8599999999997</v>
      </c>
      <c r="FDS55" s="115">
        <f t="shared" si="645"/>
        <v>4330.8599999999997</v>
      </c>
      <c r="FDT55" s="115">
        <f t="shared" si="645"/>
        <v>4330.8599999999997</v>
      </c>
      <c r="FDU55" s="115">
        <f t="shared" si="645"/>
        <v>4330.8599999999997</v>
      </c>
      <c r="FDV55" s="115">
        <f t="shared" si="645"/>
        <v>4330.8599999999997</v>
      </c>
      <c r="FDW55" s="115">
        <f t="shared" si="645"/>
        <v>4330.8599999999997</v>
      </c>
      <c r="FDX55" s="115">
        <f t="shared" si="645"/>
        <v>4330.8599999999997</v>
      </c>
      <c r="FDY55" s="115">
        <f t="shared" si="645"/>
        <v>4330.8599999999997</v>
      </c>
      <c r="FDZ55" s="95">
        <f t="shared" si="646"/>
        <v>51970.32</v>
      </c>
      <c r="FEA55" s="106" t="s">
        <v>862</v>
      </c>
      <c r="FEB55" s="105">
        <v>51970.319999999992</v>
      </c>
      <c r="FEC55" s="90">
        <f t="shared" si="647"/>
        <v>4330.8599999999997</v>
      </c>
      <c r="FED55" s="115">
        <f t="shared" ref="FED55" si="3126">FEC55</f>
        <v>4330.8599999999997</v>
      </c>
      <c r="FEE55" s="115">
        <f t="shared" si="648"/>
        <v>4330.8599999999997</v>
      </c>
      <c r="FEF55" s="115">
        <f t="shared" si="648"/>
        <v>4330.8599999999997</v>
      </c>
      <c r="FEG55" s="115">
        <f t="shared" si="648"/>
        <v>4330.8599999999997</v>
      </c>
      <c r="FEH55" s="115">
        <f t="shared" si="648"/>
        <v>4330.8599999999997</v>
      </c>
      <c r="FEI55" s="115">
        <f t="shared" si="648"/>
        <v>4330.8599999999997</v>
      </c>
      <c r="FEJ55" s="115">
        <f t="shared" si="648"/>
        <v>4330.8599999999997</v>
      </c>
      <c r="FEK55" s="115">
        <f t="shared" si="648"/>
        <v>4330.8599999999997</v>
      </c>
      <c r="FEL55" s="115">
        <f t="shared" si="648"/>
        <v>4330.8599999999997</v>
      </c>
      <c r="FEM55" s="115">
        <f t="shared" si="648"/>
        <v>4330.8599999999997</v>
      </c>
      <c r="FEN55" s="115">
        <f t="shared" si="648"/>
        <v>4330.8599999999997</v>
      </c>
      <c r="FEO55" s="115">
        <f t="shared" si="648"/>
        <v>4330.8599999999997</v>
      </c>
      <c r="FEP55" s="95">
        <f t="shared" si="649"/>
        <v>51970.32</v>
      </c>
      <c r="FEQ55" s="106" t="s">
        <v>862</v>
      </c>
      <c r="FER55" s="105">
        <v>51970.319999999992</v>
      </c>
      <c r="FES55" s="90">
        <f t="shared" si="650"/>
        <v>4330.8599999999997</v>
      </c>
      <c r="FET55" s="115">
        <f t="shared" ref="FET55" si="3127">FES55</f>
        <v>4330.8599999999997</v>
      </c>
      <c r="FEU55" s="115">
        <f t="shared" si="651"/>
        <v>4330.8599999999997</v>
      </c>
      <c r="FEV55" s="115">
        <f t="shared" si="651"/>
        <v>4330.8599999999997</v>
      </c>
      <c r="FEW55" s="115">
        <f t="shared" si="651"/>
        <v>4330.8599999999997</v>
      </c>
      <c r="FEX55" s="115">
        <f t="shared" si="651"/>
        <v>4330.8599999999997</v>
      </c>
      <c r="FEY55" s="115">
        <f t="shared" si="651"/>
        <v>4330.8599999999997</v>
      </c>
      <c r="FEZ55" s="115">
        <f t="shared" si="651"/>
        <v>4330.8599999999997</v>
      </c>
      <c r="FFA55" s="115">
        <f t="shared" si="651"/>
        <v>4330.8599999999997</v>
      </c>
      <c r="FFB55" s="115">
        <f t="shared" si="651"/>
        <v>4330.8599999999997</v>
      </c>
      <c r="FFC55" s="115">
        <f t="shared" si="651"/>
        <v>4330.8599999999997</v>
      </c>
      <c r="FFD55" s="115">
        <f t="shared" si="651"/>
        <v>4330.8599999999997</v>
      </c>
      <c r="FFE55" s="115">
        <f t="shared" si="651"/>
        <v>4330.8599999999997</v>
      </c>
      <c r="FFF55" s="95">
        <f t="shared" si="652"/>
        <v>51970.32</v>
      </c>
      <c r="FFG55" s="106" t="s">
        <v>862</v>
      </c>
      <c r="FFH55" s="105">
        <v>51970.319999999992</v>
      </c>
      <c r="FFI55" s="90">
        <f t="shared" si="653"/>
        <v>4330.8599999999997</v>
      </c>
      <c r="FFJ55" s="115">
        <f t="shared" ref="FFJ55" si="3128">FFI55</f>
        <v>4330.8599999999997</v>
      </c>
      <c r="FFK55" s="115">
        <f t="shared" si="654"/>
        <v>4330.8599999999997</v>
      </c>
      <c r="FFL55" s="115">
        <f t="shared" si="654"/>
        <v>4330.8599999999997</v>
      </c>
      <c r="FFM55" s="115">
        <f t="shared" si="654"/>
        <v>4330.8599999999997</v>
      </c>
      <c r="FFN55" s="115">
        <f t="shared" si="654"/>
        <v>4330.8599999999997</v>
      </c>
      <c r="FFO55" s="115">
        <f t="shared" si="654"/>
        <v>4330.8599999999997</v>
      </c>
      <c r="FFP55" s="115">
        <f t="shared" si="654"/>
        <v>4330.8599999999997</v>
      </c>
      <c r="FFQ55" s="115">
        <f t="shared" si="654"/>
        <v>4330.8599999999997</v>
      </c>
      <c r="FFR55" s="115">
        <f t="shared" si="654"/>
        <v>4330.8599999999997</v>
      </c>
      <c r="FFS55" s="115">
        <f t="shared" si="654"/>
        <v>4330.8599999999997</v>
      </c>
      <c r="FFT55" s="115">
        <f t="shared" si="654"/>
        <v>4330.8599999999997</v>
      </c>
      <c r="FFU55" s="115">
        <f t="shared" si="654"/>
        <v>4330.8599999999997</v>
      </c>
      <c r="FFV55" s="95">
        <f t="shared" si="655"/>
        <v>51970.32</v>
      </c>
      <c r="FFW55" s="106" t="s">
        <v>862</v>
      </c>
      <c r="FFX55" s="105">
        <v>51970.319999999992</v>
      </c>
      <c r="FFY55" s="90">
        <f t="shared" si="656"/>
        <v>4330.8599999999997</v>
      </c>
      <c r="FFZ55" s="115">
        <f t="shared" ref="FFZ55" si="3129">FFY55</f>
        <v>4330.8599999999997</v>
      </c>
      <c r="FGA55" s="115">
        <f t="shared" si="657"/>
        <v>4330.8599999999997</v>
      </c>
      <c r="FGB55" s="115">
        <f t="shared" si="657"/>
        <v>4330.8599999999997</v>
      </c>
      <c r="FGC55" s="115">
        <f t="shared" si="657"/>
        <v>4330.8599999999997</v>
      </c>
      <c r="FGD55" s="115">
        <f t="shared" si="657"/>
        <v>4330.8599999999997</v>
      </c>
      <c r="FGE55" s="115">
        <f t="shared" si="657"/>
        <v>4330.8599999999997</v>
      </c>
      <c r="FGF55" s="115">
        <f t="shared" si="657"/>
        <v>4330.8599999999997</v>
      </c>
      <c r="FGG55" s="115">
        <f t="shared" si="657"/>
        <v>4330.8599999999997</v>
      </c>
      <c r="FGH55" s="115">
        <f t="shared" si="657"/>
        <v>4330.8599999999997</v>
      </c>
      <c r="FGI55" s="115">
        <f t="shared" si="657"/>
        <v>4330.8599999999997</v>
      </c>
      <c r="FGJ55" s="115">
        <f t="shared" si="657"/>
        <v>4330.8599999999997</v>
      </c>
      <c r="FGK55" s="115">
        <f t="shared" si="657"/>
        <v>4330.8599999999997</v>
      </c>
      <c r="FGL55" s="95">
        <f t="shared" si="658"/>
        <v>51970.32</v>
      </c>
      <c r="FGM55" s="106" t="s">
        <v>862</v>
      </c>
      <c r="FGN55" s="105">
        <v>51970.319999999992</v>
      </c>
      <c r="FGO55" s="90">
        <f t="shared" si="659"/>
        <v>4330.8599999999997</v>
      </c>
      <c r="FGP55" s="115">
        <f t="shared" ref="FGP55" si="3130">FGO55</f>
        <v>4330.8599999999997</v>
      </c>
      <c r="FGQ55" s="115">
        <f t="shared" si="660"/>
        <v>4330.8599999999997</v>
      </c>
      <c r="FGR55" s="115">
        <f t="shared" si="660"/>
        <v>4330.8599999999997</v>
      </c>
      <c r="FGS55" s="115">
        <f t="shared" si="660"/>
        <v>4330.8599999999997</v>
      </c>
      <c r="FGT55" s="115">
        <f t="shared" si="660"/>
        <v>4330.8599999999997</v>
      </c>
      <c r="FGU55" s="115">
        <f t="shared" si="660"/>
        <v>4330.8599999999997</v>
      </c>
      <c r="FGV55" s="115">
        <f t="shared" si="660"/>
        <v>4330.8599999999997</v>
      </c>
      <c r="FGW55" s="115">
        <f t="shared" si="660"/>
        <v>4330.8599999999997</v>
      </c>
      <c r="FGX55" s="115">
        <f t="shared" si="660"/>
        <v>4330.8599999999997</v>
      </c>
      <c r="FGY55" s="115">
        <f t="shared" si="660"/>
        <v>4330.8599999999997</v>
      </c>
      <c r="FGZ55" s="115">
        <f t="shared" si="660"/>
        <v>4330.8599999999997</v>
      </c>
      <c r="FHA55" s="115">
        <f t="shared" si="660"/>
        <v>4330.8599999999997</v>
      </c>
      <c r="FHB55" s="95">
        <f t="shared" si="661"/>
        <v>51970.32</v>
      </c>
      <c r="FHC55" s="106" t="s">
        <v>862</v>
      </c>
      <c r="FHD55" s="105">
        <v>51970.319999999992</v>
      </c>
      <c r="FHE55" s="90">
        <f t="shared" si="662"/>
        <v>4330.8599999999997</v>
      </c>
      <c r="FHF55" s="115">
        <f t="shared" ref="FHF55" si="3131">FHE55</f>
        <v>4330.8599999999997</v>
      </c>
      <c r="FHG55" s="115">
        <f t="shared" si="663"/>
        <v>4330.8599999999997</v>
      </c>
      <c r="FHH55" s="115">
        <f t="shared" si="663"/>
        <v>4330.8599999999997</v>
      </c>
      <c r="FHI55" s="115">
        <f t="shared" si="663"/>
        <v>4330.8599999999997</v>
      </c>
      <c r="FHJ55" s="115">
        <f t="shared" si="663"/>
        <v>4330.8599999999997</v>
      </c>
      <c r="FHK55" s="115">
        <f t="shared" si="663"/>
        <v>4330.8599999999997</v>
      </c>
      <c r="FHL55" s="115">
        <f t="shared" si="663"/>
        <v>4330.8599999999997</v>
      </c>
      <c r="FHM55" s="115">
        <f t="shared" si="663"/>
        <v>4330.8599999999997</v>
      </c>
      <c r="FHN55" s="115">
        <f t="shared" si="663"/>
        <v>4330.8599999999997</v>
      </c>
      <c r="FHO55" s="115">
        <f t="shared" si="663"/>
        <v>4330.8599999999997</v>
      </c>
      <c r="FHP55" s="115">
        <f t="shared" si="663"/>
        <v>4330.8599999999997</v>
      </c>
      <c r="FHQ55" s="115">
        <f t="shared" si="663"/>
        <v>4330.8599999999997</v>
      </c>
      <c r="FHR55" s="95">
        <f t="shared" si="664"/>
        <v>51970.32</v>
      </c>
      <c r="FHS55" s="106" t="s">
        <v>862</v>
      </c>
      <c r="FHT55" s="105">
        <v>51970.319999999992</v>
      </c>
      <c r="FHU55" s="90">
        <f t="shared" si="665"/>
        <v>4330.8599999999997</v>
      </c>
      <c r="FHV55" s="115">
        <f t="shared" ref="FHV55" si="3132">FHU55</f>
        <v>4330.8599999999997</v>
      </c>
      <c r="FHW55" s="115">
        <f t="shared" si="666"/>
        <v>4330.8599999999997</v>
      </c>
      <c r="FHX55" s="115">
        <f t="shared" si="666"/>
        <v>4330.8599999999997</v>
      </c>
      <c r="FHY55" s="115">
        <f t="shared" si="666"/>
        <v>4330.8599999999997</v>
      </c>
      <c r="FHZ55" s="115">
        <f t="shared" si="666"/>
        <v>4330.8599999999997</v>
      </c>
      <c r="FIA55" s="115">
        <f t="shared" si="666"/>
        <v>4330.8599999999997</v>
      </c>
      <c r="FIB55" s="115">
        <f t="shared" si="666"/>
        <v>4330.8599999999997</v>
      </c>
      <c r="FIC55" s="115">
        <f t="shared" si="666"/>
        <v>4330.8599999999997</v>
      </c>
      <c r="FID55" s="115">
        <f t="shared" si="666"/>
        <v>4330.8599999999997</v>
      </c>
      <c r="FIE55" s="115">
        <f t="shared" si="666"/>
        <v>4330.8599999999997</v>
      </c>
      <c r="FIF55" s="115">
        <f t="shared" si="666"/>
        <v>4330.8599999999997</v>
      </c>
      <c r="FIG55" s="115">
        <f t="shared" si="666"/>
        <v>4330.8599999999997</v>
      </c>
      <c r="FIH55" s="95">
        <f t="shared" si="667"/>
        <v>51970.32</v>
      </c>
      <c r="FII55" s="106" t="s">
        <v>862</v>
      </c>
      <c r="FIJ55" s="105">
        <v>51970.319999999992</v>
      </c>
      <c r="FIK55" s="90">
        <f t="shared" si="668"/>
        <v>4330.8599999999997</v>
      </c>
      <c r="FIL55" s="115">
        <f t="shared" ref="FIL55" si="3133">FIK55</f>
        <v>4330.8599999999997</v>
      </c>
      <c r="FIM55" s="115">
        <f t="shared" si="669"/>
        <v>4330.8599999999997</v>
      </c>
      <c r="FIN55" s="115">
        <f t="shared" si="669"/>
        <v>4330.8599999999997</v>
      </c>
      <c r="FIO55" s="115">
        <f t="shared" si="669"/>
        <v>4330.8599999999997</v>
      </c>
      <c r="FIP55" s="115">
        <f t="shared" si="669"/>
        <v>4330.8599999999997</v>
      </c>
      <c r="FIQ55" s="115">
        <f t="shared" si="669"/>
        <v>4330.8599999999997</v>
      </c>
      <c r="FIR55" s="115">
        <f t="shared" si="669"/>
        <v>4330.8599999999997</v>
      </c>
      <c r="FIS55" s="115">
        <f t="shared" si="669"/>
        <v>4330.8599999999997</v>
      </c>
      <c r="FIT55" s="115">
        <f t="shared" si="669"/>
        <v>4330.8599999999997</v>
      </c>
      <c r="FIU55" s="115">
        <f t="shared" si="669"/>
        <v>4330.8599999999997</v>
      </c>
      <c r="FIV55" s="115">
        <f t="shared" si="669"/>
        <v>4330.8599999999997</v>
      </c>
      <c r="FIW55" s="115">
        <f t="shared" si="669"/>
        <v>4330.8599999999997</v>
      </c>
      <c r="FIX55" s="95">
        <f t="shared" si="670"/>
        <v>51970.32</v>
      </c>
      <c r="FIY55" s="106" t="s">
        <v>862</v>
      </c>
      <c r="FIZ55" s="105">
        <v>51970.319999999992</v>
      </c>
      <c r="FJA55" s="90">
        <f t="shared" si="671"/>
        <v>4330.8599999999997</v>
      </c>
      <c r="FJB55" s="115">
        <f t="shared" ref="FJB55" si="3134">FJA55</f>
        <v>4330.8599999999997</v>
      </c>
      <c r="FJC55" s="115">
        <f t="shared" si="672"/>
        <v>4330.8599999999997</v>
      </c>
      <c r="FJD55" s="115">
        <f t="shared" si="672"/>
        <v>4330.8599999999997</v>
      </c>
      <c r="FJE55" s="115">
        <f t="shared" si="672"/>
        <v>4330.8599999999997</v>
      </c>
      <c r="FJF55" s="115">
        <f t="shared" si="672"/>
        <v>4330.8599999999997</v>
      </c>
      <c r="FJG55" s="115">
        <f t="shared" si="672"/>
        <v>4330.8599999999997</v>
      </c>
      <c r="FJH55" s="115">
        <f t="shared" si="672"/>
        <v>4330.8599999999997</v>
      </c>
      <c r="FJI55" s="115">
        <f t="shared" si="672"/>
        <v>4330.8599999999997</v>
      </c>
      <c r="FJJ55" s="115">
        <f t="shared" si="672"/>
        <v>4330.8599999999997</v>
      </c>
      <c r="FJK55" s="115">
        <f t="shared" si="672"/>
        <v>4330.8599999999997</v>
      </c>
      <c r="FJL55" s="115">
        <f t="shared" si="672"/>
        <v>4330.8599999999997</v>
      </c>
      <c r="FJM55" s="115">
        <f t="shared" si="672"/>
        <v>4330.8599999999997</v>
      </c>
      <c r="FJN55" s="95">
        <f t="shared" si="673"/>
        <v>51970.32</v>
      </c>
      <c r="FJO55" s="106" t="s">
        <v>862</v>
      </c>
      <c r="FJP55" s="105">
        <v>51970.319999999992</v>
      </c>
      <c r="FJQ55" s="90">
        <f t="shared" si="674"/>
        <v>4330.8599999999997</v>
      </c>
      <c r="FJR55" s="115">
        <f t="shared" ref="FJR55" si="3135">FJQ55</f>
        <v>4330.8599999999997</v>
      </c>
      <c r="FJS55" s="115">
        <f t="shared" si="675"/>
        <v>4330.8599999999997</v>
      </c>
      <c r="FJT55" s="115">
        <f t="shared" si="675"/>
        <v>4330.8599999999997</v>
      </c>
      <c r="FJU55" s="115">
        <f t="shared" si="675"/>
        <v>4330.8599999999997</v>
      </c>
      <c r="FJV55" s="115">
        <f t="shared" si="675"/>
        <v>4330.8599999999997</v>
      </c>
      <c r="FJW55" s="115">
        <f t="shared" si="675"/>
        <v>4330.8599999999997</v>
      </c>
      <c r="FJX55" s="115">
        <f t="shared" si="675"/>
        <v>4330.8599999999997</v>
      </c>
      <c r="FJY55" s="115">
        <f t="shared" si="675"/>
        <v>4330.8599999999997</v>
      </c>
      <c r="FJZ55" s="115">
        <f t="shared" si="675"/>
        <v>4330.8599999999997</v>
      </c>
      <c r="FKA55" s="115">
        <f t="shared" si="675"/>
        <v>4330.8599999999997</v>
      </c>
      <c r="FKB55" s="115">
        <f t="shared" si="675"/>
        <v>4330.8599999999997</v>
      </c>
      <c r="FKC55" s="115">
        <f t="shared" si="675"/>
        <v>4330.8599999999997</v>
      </c>
      <c r="FKD55" s="95">
        <f t="shared" si="676"/>
        <v>51970.32</v>
      </c>
      <c r="FKE55" s="106" t="s">
        <v>862</v>
      </c>
      <c r="FKF55" s="105">
        <v>51970.319999999992</v>
      </c>
      <c r="FKG55" s="90">
        <f t="shared" si="677"/>
        <v>4330.8599999999997</v>
      </c>
      <c r="FKH55" s="115">
        <f t="shared" ref="FKH55" si="3136">FKG55</f>
        <v>4330.8599999999997</v>
      </c>
      <c r="FKI55" s="115">
        <f t="shared" si="678"/>
        <v>4330.8599999999997</v>
      </c>
      <c r="FKJ55" s="115">
        <f t="shared" si="678"/>
        <v>4330.8599999999997</v>
      </c>
      <c r="FKK55" s="115">
        <f t="shared" si="678"/>
        <v>4330.8599999999997</v>
      </c>
      <c r="FKL55" s="115">
        <f t="shared" si="678"/>
        <v>4330.8599999999997</v>
      </c>
      <c r="FKM55" s="115">
        <f t="shared" si="678"/>
        <v>4330.8599999999997</v>
      </c>
      <c r="FKN55" s="115">
        <f t="shared" si="678"/>
        <v>4330.8599999999997</v>
      </c>
      <c r="FKO55" s="115">
        <f t="shared" si="678"/>
        <v>4330.8599999999997</v>
      </c>
      <c r="FKP55" s="115">
        <f t="shared" si="678"/>
        <v>4330.8599999999997</v>
      </c>
      <c r="FKQ55" s="115">
        <f t="shared" si="678"/>
        <v>4330.8599999999997</v>
      </c>
      <c r="FKR55" s="115">
        <f t="shared" si="678"/>
        <v>4330.8599999999997</v>
      </c>
      <c r="FKS55" s="115">
        <f t="shared" si="678"/>
        <v>4330.8599999999997</v>
      </c>
      <c r="FKT55" s="95">
        <f t="shared" si="679"/>
        <v>51970.32</v>
      </c>
      <c r="FKU55" s="106" t="s">
        <v>862</v>
      </c>
      <c r="FKV55" s="105">
        <v>51970.319999999992</v>
      </c>
      <c r="FKW55" s="90">
        <f t="shared" si="680"/>
        <v>4330.8599999999997</v>
      </c>
      <c r="FKX55" s="115">
        <f t="shared" ref="FKX55" si="3137">FKW55</f>
        <v>4330.8599999999997</v>
      </c>
      <c r="FKY55" s="115">
        <f t="shared" si="681"/>
        <v>4330.8599999999997</v>
      </c>
      <c r="FKZ55" s="115">
        <f t="shared" si="681"/>
        <v>4330.8599999999997</v>
      </c>
      <c r="FLA55" s="115">
        <f t="shared" si="681"/>
        <v>4330.8599999999997</v>
      </c>
      <c r="FLB55" s="115">
        <f t="shared" si="681"/>
        <v>4330.8599999999997</v>
      </c>
      <c r="FLC55" s="115">
        <f t="shared" si="681"/>
        <v>4330.8599999999997</v>
      </c>
      <c r="FLD55" s="115">
        <f t="shared" si="681"/>
        <v>4330.8599999999997</v>
      </c>
      <c r="FLE55" s="115">
        <f t="shared" si="681"/>
        <v>4330.8599999999997</v>
      </c>
      <c r="FLF55" s="115">
        <f t="shared" si="681"/>
        <v>4330.8599999999997</v>
      </c>
      <c r="FLG55" s="115">
        <f t="shared" si="681"/>
        <v>4330.8599999999997</v>
      </c>
      <c r="FLH55" s="115">
        <f t="shared" si="681"/>
        <v>4330.8599999999997</v>
      </c>
      <c r="FLI55" s="115">
        <f t="shared" si="681"/>
        <v>4330.8599999999997</v>
      </c>
      <c r="FLJ55" s="95">
        <f t="shared" si="682"/>
        <v>51970.32</v>
      </c>
      <c r="FLK55" s="106" t="s">
        <v>862</v>
      </c>
      <c r="FLL55" s="105">
        <v>51970.319999999992</v>
      </c>
      <c r="FLM55" s="90">
        <f t="shared" si="683"/>
        <v>4330.8599999999997</v>
      </c>
      <c r="FLN55" s="115">
        <f t="shared" ref="FLN55" si="3138">FLM55</f>
        <v>4330.8599999999997</v>
      </c>
      <c r="FLO55" s="115">
        <f t="shared" si="684"/>
        <v>4330.8599999999997</v>
      </c>
      <c r="FLP55" s="115">
        <f t="shared" si="684"/>
        <v>4330.8599999999997</v>
      </c>
      <c r="FLQ55" s="115">
        <f t="shared" si="684"/>
        <v>4330.8599999999997</v>
      </c>
      <c r="FLR55" s="115">
        <f t="shared" si="684"/>
        <v>4330.8599999999997</v>
      </c>
      <c r="FLS55" s="115">
        <f t="shared" si="684"/>
        <v>4330.8599999999997</v>
      </c>
      <c r="FLT55" s="115">
        <f t="shared" si="684"/>
        <v>4330.8599999999997</v>
      </c>
      <c r="FLU55" s="115">
        <f t="shared" si="684"/>
        <v>4330.8599999999997</v>
      </c>
      <c r="FLV55" s="115">
        <f t="shared" si="684"/>
        <v>4330.8599999999997</v>
      </c>
      <c r="FLW55" s="115">
        <f t="shared" si="684"/>
        <v>4330.8599999999997</v>
      </c>
      <c r="FLX55" s="115">
        <f t="shared" si="684"/>
        <v>4330.8599999999997</v>
      </c>
      <c r="FLY55" s="115">
        <f t="shared" si="684"/>
        <v>4330.8599999999997</v>
      </c>
      <c r="FLZ55" s="95">
        <f t="shared" si="685"/>
        <v>51970.32</v>
      </c>
      <c r="FMA55" s="106" t="s">
        <v>862</v>
      </c>
      <c r="FMB55" s="105">
        <v>51970.319999999992</v>
      </c>
      <c r="FMC55" s="90">
        <f t="shared" si="686"/>
        <v>4330.8599999999997</v>
      </c>
      <c r="FMD55" s="115">
        <f t="shared" ref="FMD55" si="3139">FMC55</f>
        <v>4330.8599999999997</v>
      </c>
      <c r="FME55" s="115">
        <f t="shared" si="687"/>
        <v>4330.8599999999997</v>
      </c>
      <c r="FMF55" s="115">
        <f t="shared" si="687"/>
        <v>4330.8599999999997</v>
      </c>
      <c r="FMG55" s="115">
        <f t="shared" si="687"/>
        <v>4330.8599999999997</v>
      </c>
      <c r="FMH55" s="115">
        <f t="shared" si="687"/>
        <v>4330.8599999999997</v>
      </c>
      <c r="FMI55" s="115">
        <f t="shared" si="687"/>
        <v>4330.8599999999997</v>
      </c>
      <c r="FMJ55" s="115">
        <f t="shared" si="687"/>
        <v>4330.8599999999997</v>
      </c>
      <c r="FMK55" s="115">
        <f t="shared" si="687"/>
        <v>4330.8599999999997</v>
      </c>
      <c r="FML55" s="115">
        <f t="shared" si="687"/>
        <v>4330.8599999999997</v>
      </c>
      <c r="FMM55" s="115">
        <f t="shared" si="687"/>
        <v>4330.8599999999997</v>
      </c>
      <c r="FMN55" s="115">
        <f t="shared" si="687"/>
        <v>4330.8599999999997</v>
      </c>
      <c r="FMO55" s="115">
        <f t="shared" si="687"/>
        <v>4330.8599999999997</v>
      </c>
      <c r="FMP55" s="95">
        <f t="shared" si="688"/>
        <v>51970.32</v>
      </c>
      <c r="FMQ55" s="106" t="s">
        <v>862</v>
      </c>
      <c r="FMR55" s="105">
        <v>51970.319999999992</v>
      </c>
      <c r="FMS55" s="90">
        <f t="shared" si="689"/>
        <v>4330.8599999999997</v>
      </c>
      <c r="FMT55" s="115">
        <f t="shared" ref="FMT55" si="3140">FMS55</f>
        <v>4330.8599999999997</v>
      </c>
      <c r="FMU55" s="115">
        <f t="shared" si="690"/>
        <v>4330.8599999999997</v>
      </c>
      <c r="FMV55" s="115">
        <f t="shared" si="690"/>
        <v>4330.8599999999997</v>
      </c>
      <c r="FMW55" s="115">
        <f t="shared" si="690"/>
        <v>4330.8599999999997</v>
      </c>
      <c r="FMX55" s="115">
        <f t="shared" si="690"/>
        <v>4330.8599999999997</v>
      </c>
      <c r="FMY55" s="115">
        <f t="shared" si="690"/>
        <v>4330.8599999999997</v>
      </c>
      <c r="FMZ55" s="115">
        <f t="shared" si="690"/>
        <v>4330.8599999999997</v>
      </c>
      <c r="FNA55" s="115">
        <f t="shared" si="690"/>
        <v>4330.8599999999997</v>
      </c>
      <c r="FNB55" s="115">
        <f t="shared" si="690"/>
        <v>4330.8599999999997</v>
      </c>
      <c r="FNC55" s="115">
        <f t="shared" si="690"/>
        <v>4330.8599999999997</v>
      </c>
      <c r="FND55" s="115">
        <f t="shared" si="690"/>
        <v>4330.8599999999997</v>
      </c>
      <c r="FNE55" s="115">
        <f t="shared" si="690"/>
        <v>4330.8599999999997</v>
      </c>
      <c r="FNF55" s="95">
        <f t="shared" si="691"/>
        <v>51970.32</v>
      </c>
      <c r="FNG55" s="106" t="s">
        <v>862</v>
      </c>
      <c r="FNH55" s="105">
        <v>51970.319999999992</v>
      </c>
      <c r="FNI55" s="90">
        <f t="shared" si="692"/>
        <v>4330.8599999999997</v>
      </c>
      <c r="FNJ55" s="115">
        <f t="shared" ref="FNJ55" si="3141">FNI55</f>
        <v>4330.8599999999997</v>
      </c>
      <c r="FNK55" s="115">
        <f t="shared" si="693"/>
        <v>4330.8599999999997</v>
      </c>
      <c r="FNL55" s="115">
        <f t="shared" si="693"/>
        <v>4330.8599999999997</v>
      </c>
      <c r="FNM55" s="115">
        <f t="shared" si="693"/>
        <v>4330.8599999999997</v>
      </c>
      <c r="FNN55" s="115">
        <f t="shared" si="693"/>
        <v>4330.8599999999997</v>
      </c>
      <c r="FNO55" s="115">
        <f t="shared" si="693"/>
        <v>4330.8599999999997</v>
      </c>
      <c r="FNP55" s="115">
        <f t="shared" si="693"/>
        <v>4330.8599999999997</v>
      </c>
      <c r="FNQ55" s="115">
        <f t="shared" si="693"/>
        <v>4330.8599999999997</v>
      </c>
      <c r="FNR55" s="115">
        <f t="shared" si="693"/>
        <v>4330.8599999999997</v>
      </c>
      <c r="FNS55" s="115">
        <f t="shared" si="693"/>
        <v>4330.8599999999997</v>
      </c>
      <c r="FNT55" s="115">
        <f t="shared" si="693"/>
        <v>4330.8599999999997</v>
      </c>
      <c r="FNU55" s="115">
        <f t="shared" si="693"/>
        <v>4330.8599999999997</v>
      </c>
      <c r="FNV55" s="95">
        <f t="shared" si="694"/>
        <v>51970.32</v>
      </c>
      <c r="FNW55" s="106" t="s">
        <v>862</v>
      </c>
      <c r="FNX55" s="105">
        <v>51970.319999999992</v>
      </c>
      <c r="FNY55" s="90">
        <f t="shared" si="695"/>
        <v>4330.8599999999997</v>
      </c>
      <c r="FNZ55" s="115">
        <f t="shared" ref="FNZ55" si="3142">FNY55</f>
        <v>4330.8599999999997</v>
      </c>
      <c r="FOA55" s="115">
        <f t="shared" si="696"/>
        <v>4330.8599999999997</v>
      </c>
      <c r="FOB55" s="115">
        <f t="shared" si="696"/>
        <v>4330.8599999999997</v>
      </c>
      <c r="FOC55" s="115">
        <f t="shared" si="696"/>
        <v>4330.8599999999997</v>
      </c>
      <c r="FOD55" s="115">
        <f t="shared" si="696"/>
        <v>4330.8599999999997</v>
      </c>
      <c r="FOE55" s="115">
        <f t="shared" si="696"/>
        <v>4330.8599999999997</v>
      </c>
      <c r="FOF55" s="115">
        <f t="shared" si="696"/>
        <v>4330.8599999999997</v>
      </c>
      <c r="FOG55" s="115">
        <f t="shared" si="696"/>
        <v>4330.8599999999997</v>
      </c>
      <c r="FOH55" s="115">
        <f t="shared" si="696"/>
        <v>4330.8599999999997</v>
      </c>
      <c r="FOI55" s="115">
        <f t="shared" si="696"/>
        <v>4330.8599999999997</v>
      </c>
      <c r="FOJ55" s="115">
        <f t="shared" si="696"/>
        <v>4330.8599999999997</v>
      </c>
      <c r="FOK55" s="115">
        <f t="shared" si="696"/>
        <v>4330.8599999999997</v>
      </c>
      <c r="FOL55" s="95">
        <f t="shared" si="697"/>
        <v>51970.32</v>
      </c>
      <c r="FOM55" s="106" t="s">
        <v>862</v>
      </c>
      <c r="FON55" s="105">
        <v>51970.319999999992</v>
      </c>
      <c r="FOO55" s="90">
        <f t="shared" si="698"/>
        <v>4330.8599999999997</v>
      </c>
      <c r="FOP55" s="115">
        <f t="shared" ref="FOP55" si="3143">FOO55</f>
        <v>4330.8599999999997</v>
      </c>
      <c r="FOQ55" s="115">
        <f t="shared" si="699"/>
        <v>4330.8599999999997</v>
      </c>
      <c r="FOR55" s="115">
        <f t="shared" si="699"/>
        <v>4330.8599999999997</v>
      </c>
      <c r="FOS55" s="115">
        <f t="shared" si="699"/>
        <v>4330.8599999999997</v>
      </c>
      <c r="FOT55" s="115">
        <f t="shared" si="699"/>
        <v>4330.8599999999997</v>
      </c>
      <c r="FOU55" s="115">
        <f t="shared" si="699"/>
        <v>4330.8599999999997</v>
      </c>
      <c r="FOV55" s="115">
        <f t="shared" si="699"/>
        <v>4330.8599999999997</v>
      </c>
      <c r="FOW55" s="115">
        <f t="shared" si="699"/>
        <v>4330.8599999999997</v>
      </c>
      <c r="FOX55" s="115">
        <f t="shared" si="699"/>
        <v>4330.8599999999997</v>
      </c>
      <c r="FOY55" s="115">
        <f t="shared" si="699"/>
        <v>4330.8599999999997</v>
      </c>
      <c r="FOZ55" s="115">
        <f t="shared" si="699"/>
        <v>4330.8599999999997</v>
      </c>
      <c r="FPA55" s="115">
        <f t="shared" si="699"/>
        <v>4330.8599999999997</v>
      </c>
      <c r="FPB55" s="95">
        <f t="shared" si="700"/>
        <v>51970.32</v>
      </c>
      <c r="FPC55" s="106" t="s">
        <v>862</v>
      </c>
      <c r="FPD55" s="105">
        <v>51970.319999999992</v>
      </c>
      <c r="FPE55" s="90">
        <f t="shared" si="701"/>
        <v>4330.8599999999997</v>
      </c>
      <c r="FPF55" s="115">
        <f t="shared" ref="FPF55" si="3144">FPE55</f>
        <v>4330.8599999999997</v>
      </c>
      <c r="FPG55" s="115">
        <f t="shared" si="702"/>
        <v>4330.8599999999997</v>
      </c>
      <c r="FPH55" s="115">
        <f t="shared" si="702"/>
        <v>4330.8599999999997</v>
      </c>
      <c r="FPI55" s="115">
        <f t="shared" si="702"/>
        <v>4330.8599999999997</v>
      </c>
      <c r="FPJ55" s="115">
        <f t="shared" si="702"/>
        <v>4330.8599999999997</v>
      </c>
      <c r="FPK55" s="115">
        <f t="shared" si="702"/>
        <v>4330.8599999999997</v>
      </c>
      <c r="FPL55" s="115">
        <f t="shared" si="702"/>
        <v>4330.8599999999997</v>
      </c>
      <c r="FPM55" s="115">
        <f t="shared" si="702"/>
        <v>4330.8599999999997</v>
      </c>
      <c r="FPN55" s="115">
        <f t="shared" si="702"/>
        <v>4330.8599999999997</v>
      </c>
      <c r="FPO55" s="115">
        <f t="shared" si="702"/>
        <v>4330.8599999999997</v>
      </c>
      <c r="FPP55" s="115">
        <f t="shared" si="702"/>
        <v>4330.8599999999997</v>
      </c>
      <c r="FPQ55" s="115">
        <f t="shared" si="702"/>
        <v>4330.8599999999997</v>
      </c>
      <c r="FPR55" s="95">
        <f t="shared" si="703"/>
        <v>51970.32</v>
      </c>
      <c r="FPS55" s="106" t="s">
        <v>862</v>
      </c>
      <c r="FPT55" s="105">
        <v>51970.319999999992</v>
      </c>
      <c r="FPU55" s="90">
        <f t="shared" si="704"/>
        <v>4330.8599999999997</v>
      </c>
      <c r="FPV55" s="115">
        <f t="shared" ref="FPV55" si="3145">FPU55</f>
        <v>4330.8599999999997</v>
      </c>
      <c r="FPW55" s="115">
        <f t="shared" si="705"/>
        <v>4330.8599999999997</v>
      </c>
      <c r="FPX55" s="115">
        <f t="shared" si="705"/>
        <v>4330.8599999999997</v>
      </c>
      <c r="FPY55" s="115">
        <f t="shared" si="705"/>
        <v>4330.8599999999997</v>
      </c>
      <c r="FPZ55" s="115">
        <f t="shared" si="705"/>
        <v>4330.8599999999997</v>
      </c>
      <c r="FQA55" s="115">
        <f t="shared" si="705"/>
        <v>4330.8599999999997</v>
      </c>
      <c r="FQB55" s="115">
        <f t="shared" si="705"/>
        <v>4330.8599999999997</v>
      </c>
      <c r="FQC55" s="115">
        <f t="shared" si="705"/>
        <v>4330.8599999999997</v>
      </c>
      <c r="FQD55" s="115">
        <f t="shared" si="705"/>
        <v>4330.8599999999997</v>
      </c>
      <c r="FQE55" s="115">
        <f t="shared" si="705"/>
        <v>4330.8599999999997</v>
      </c>
      <c r="FQF55" s="115">
        <f t="shared" si="705"/>
        <v>4330.8599999999997</v>
      </c>
      <c r="FQG55" s="115">
        <f t="shared" si="705"/>
        <v>4330.8599999999997</v>
      </c>
      <c r="FQH55" s="95">
        <f t="shared" si="706"/>
        <v>51970.32</v>
      </c>
      <c r="FQI55" s="106" t="s">
        <v>862</v>
      </c>
      <c r="FQJ55" s="105">
        <v>51970.319999999992</v>
      </c>
      <c r="FQK55" s="90">
        <f t="shared" si="707"/>
        <v>4330.8599999999997</v>
      </c>
      <c r="FQL55" s="115">
        <f t="shared" ref="FQL55" si="3146">FQK55</f>
        <v>4330.8599999999997</v>
      </c>
      <c r="FQM55" s="115">
        <f t="shared" si="708"/>
        <v>4330.8599999999997</v>
      </c>
      <c r="FQN55" s="115">
        <f t="shared" si="708"/>
        <v>4330.8599999999997</v>
      </c>
      <c r="FQO55" s="115">
        <f t="shared" si="708"/>
        <v>4330.8599999999997</v>
      </c>
      <c r="FQP55" s="115">
        <f t="shared" si="708"/>
        <v>4330.8599999999997</v>
      </c>
      <c r="FQQ55" s="115">
        <f t="shared" si="708"/>
        <v>4330.8599999999997</v>
      </c>
      <c r="FQR55" s="115">
        <f t="shared" si="708"/>
        <v>4330.8599999999997</v>
      </c>
      <c r="FQS55" s="115">
        <f t="shared" si="708"/>
        <v>4330.8599999999997</v>
      </c>
      <c r="FQT55" s="115">
        <f t="shared" si="708"/>
        <v>4330.8599999999997</v>
      </c>
      <c r="FQU55" s="115">
        <f t="shared" si="708"/>
        <v>4330.8599999999997</v>
      </c>
      <c r="FQV55" s="115">
        <f t="shared" si="708"/>
        <v>4330.8599999999997</v>
      </c>
      <c r="FQW55" s="115">
        <f t="shared" si="708"/>
        <v>4330.8599999999997</v>
      </c>
      <c r="FQX55" s="95">
        <f t="shared" si="709"/>
        <v>51970.32</v>
      </c>
      <c r="FQY55" s="106" t="s">
        <v>862</v>
      </c>
      <c r="FQZ55" s="105">
        <v>51970.319999999992</v>
      </c>
      <c r="FRA55" s="90">
        <f t="shared" si="710"/>
        <v>4330.8599999999997</v>
      </c>
      <c r="FRB55" s="115">
        <f t="shared" ref="FRB55" si="3147">FRA55</f>
        <v>4330.8599999999997</v>
      </c>
      <c r="FRC55" s="115">
        <f t="shared" si="711"/>
        <v>4330.8599999999997</v>
      </c>
      <c r="FRD55" s="115">
        <f t="shared" si="711"/>
        <v>4330.8599999999997</v>
      </c>
      <c r="FRE55" s="115">
        <f t="shared" si="711"/>
        <v>4330.8599999999997</v>
      </c>
      <c r="FRF55" s="115">
        <f t="shared" si="711"/>
        <v>4330.8599999999997</v>
      </c>
      <c r="FRG55" s="115">
        <f t="shared" si="711"/>
        <v>4330.8599999999997</v>
      </c>
      <c r="FRH55" s="115">
        <f t="shared" si="711"/>
        <v>4330.8599999999997</v>
      </c>
      <c r="FRI55" s="115">
        <f t="shared" si="711"/>
        <v>4330.8599999999997</v>
      </c>
      <c r="FRJ55" s="115">
        <f t="shared" si="711"/>
        <v>4330.8599999999997</v>
      </c>
      <c r="FRK55" s="115">
        <f t="shared" si="711"/>
        <v>4330.8599999999997</v>
      </c>
      <c r="FRL55" s="115">
        <f t="shared" si="711"/>
        <v>4330.8599999999997</v>
      </c>
      <c r="FRM55" s="115">
        <f t="shared" si="711"/>
        <v>4330.8599999999997</v>
      </c>
      <c r="FRN55" s="95">
        <f t="shared" si="712"/>
        <v>51970.32</v>
      </c>
      <c r="FRO55" s="106" t="s">
        <v>862</v>
      </c>
      <c r="FRP55" s="105">
        <v>51970.319999999992</v>
      </c>
      <c r="FRQ55" s="90">
        <f t="shared" si="713"/>
        <v>4330.8599999999997</v>
      </c>
      <c r="FRR55" s="115">
        <f t="shared" ref="FRR55" si="3148">FRQ55</f>
        <v>4330.8599999999997</v>
      </c>
      <c r="FRS55" s="115">
        <f t="shared" si="714"/>
        <v>4330.8599999999997</v>
      </c>
      <c r="FRT55" s="115">
        <f t="shared" si="714"/>
        <v>4330.8599999999997</v>
      </c>
      <c r="FRU55" s="115">
        <f t="shared" si="714"/>
        <v>4330.8599999999997</v>
      </c>
      <c r="FRV55" s="115">
        <f t="shared" si="714"/>
        <v>4330.8599999999997</v>
      </c>
      <c r="FRW55" s="115">
        <f t="shared" si="714"/>
        <v>4330.8599999999997</v>
      </c>
      <c r="FRX55" s="115">
        <f t="shared" si="714"/>
        <v>4330.8599999999997</v>
      </c>
      <c r="FRY55" s="115">
        <f t="shared" si="714"/>
        <v>4330.8599999999997</v>
      </c>
      <c r="FRZ55" s="115">
        <f t="shared" si="714"/>
        <v>4330.8599999999997</v>
      </c>
      <c r="FSA55" s="115">
        <f t="shared" si="714"/>
        <v>4330.8599999999997</v>
      </c>
      <c r="FSB55" s="115">
        <f t="shared" si="714"/>
        <v>4330.8599999999997</v>
      </c>
      <c r="FSC55" s="115">
        <f t="shared" si="714"/>
        <v>4330.8599999999997</v>
      </c>
      <c r="FSD55" s="95">
        <f t="shared" si="715"/>
        <v>51970.32</v>
      </c>
      <c r="FSE55" s="106" t="s">
        <v>862</v>
      </c>
      <c r="FSF55" s="105">
        <v>51970.319999999992</v>
      </c>
      <c r="FSG55" s="90">
        <f t="shared" si="716"/>
        <v>4330.8599999999997</v>
      </c>
      <c r="FSH55" s="115">
        <f t="shared" ref="FSH55" si="3149">FSG55</f>
        <v>4330.8599999999997</v>
      </c>
      <c r="FSI55" s="115">
        <f t="shared" si="717"/>
        <v>4330.8599999999997</v>
      </c>
      <c r="FSJ55" s="115">
        <f t="shared" si="717"/>
        <v>4330.8599999999997</v>
      </c>
      <c r="FSK55" s="115">
        <f t="shared" si="717"/>
        <v>4330.8599999999997</v>
      </c>
      <c r="FSL55" s="115">
        <f t="shared" si="717"/>
        <v>4330.8599999999997</v>
      </c>
      <c r="FSM55" s="115">
        <f t="shared" si="717"/>
        <v>4330.8599999999997</v>
      </c>
      <c r="FSN55" s="115">
        <f t="shared" si="717"/>
        <v>4330.8599999999997</v>
      </c>
      <c r="FSO55" s="115">
        <f t="shared" si="717"/>
        <v>4330.8599999999997</v>
      </c>
      <c r="FSP55" s="115">
        <f t="shared" si="717"/>
        <v>4330.8599999999997</v>
      </c>
      <c r="FSQ55" s="115">
        <f t="shared" si="717"/>
        <v>4330.8599999999997</v>
      </c>
      <c r="FSR55" s="115">
        <f t="shared" si="717"/>
        <v>4330.8599999999997</v>
      </c>
      <c r="FSS55" s="115">
        <f t="shared" si="717"/>
        <v>4330.8599999999997</v>
      </c>
      <c r="FST55" s="95">
        <f t="shared" si="718"/>
        <v>51970.32</v>
      </c>
      <c r="FSU55" s="106" t="s">
        <v>862</v>
      </c>
      <c r="FSV55" s="105">
        <v>51970.319999999992</v>
      </c>
      <c r="FSW55" s="90">
        <f t="shared" si="719"/>
        <v>4330.8599999999997</v>
      </c>
      <c r="FSX55" s="115">
        <f t="shared" ref="FSX55" si="3150">FSW55</f>
        <v>4330.8599999999997</v>
      </c>
      <c r="FSY55" s="115">
        <f t="shared" si="720"/>
        <v>4330.8599999999997</v>
      </c>
      <c r="FSZ55" s="115">
        <f t="shared" si="720"/>
        <v>4330.8599999999997</v>
      </c>
      <c r="FTA55" s="115">
        <f t="shared" si="720"/>
        <v>4330.8599999999997</v>
      </c>
      <c r="FTB55" s="115">
        <f t="shared" si="720"/>
        <v>4330.8599999999997</v>
      </c>
      <c r="FTC55" s="115">
        <f t="shared" si="720"/>
        <v>4330.8599999999997</v>
      </c>
      <c r="FTD55" s="115">
        <f t="shared" si="720"/>
        <v>4330.8599999999997</v>
      </c>
      <c r="FTE55" s="115">
        <f t="shared" si="720"/>
        <v>4330.8599999999997</v>
      </c>
      <c r="FTF55" s="115">
        <f t="shared" si="720"/>
        <v>4330.8599999999997</v>
      </c>
      <c r="FTG55" s="115">
        <f t="shared" si="720"/>
        <v>4330.8599999999997</v>
      </c>
      <c r="FTH55" s="115">
        <f t="shared" si="720"/>
        <v>4330.8599999999997</v>
      </c>
      <c r="FTI55" s="115">
        <f t="shared" si="720"/>
        <v>4330.8599999999997</v>
      </c>
      <c r="FTJ55" s="95">
        <f t="shared" si="721"/>
        <v>51970.32</v>
      </c>
      <c r="FTK55" s="106" t="s">
        <v>862</v>
      </c>
      <c r="FTL55" s="105">
        <v>51970.319999999992</v>
      </c>
      <c r="FTM55" s="90">
        <f t="shared" si="722"/>
        <v>4330.8599999999997</v>
      </c>
      <c r="FTN55" s="115">
        <f t="shared" ref="FTN55" si="3151">FTM55</f>
        <v>4330.8599999999997</v>
      </c>
      <c r="FTO55" s="115">
        <f t="shared" si="723"/>
        <v>4330.8599999999997</v>
      </c>
      <c r="FTP55" s="115">
        <f t="shared" si="723"/>
        <v>4330.8599999999997</v>
      </c>
      <c r="FTQ55" s="115">
        <f t="shared" si="723"/>
        <v>4330.8599999999997</v>
      </c>
      <c r="FTR55" s="115">
        <f t="shared" si="723"/>
        <v>4330.8599999999997</v>
      </c>
      <c r="FTS55" s="115">
        <f t="shared" si="723"/>
        <v>4330.8599999999997</v>
      </c>
      <c r="FTT55" s="115">
        <f t="shared" si="723"/>
        <v>4330.8599999999997</v>
      </c>
      <c r="FTU55" s="115">
        <f t="shared" si="723"/>
        <v>4330.8599999999997</v>
      </c>
      <c r="FTV55" s="115">
        <f t="shared" si="723"/>
        <v>4330.8599999999997</v>
      </c>
      <c r="FTW55" s="115">
        <f t="shared" si="723"/>
        <v>4330.8599999999997</v>
      </c>
      <c r="FTX55" s="115">
        <f t="shared" si="723"/>
        <v>4330.8599999999997</v>
      </c>
      <c r="FTY55" s="115">
        <f t="shared" si="723"/>
        <v>4330.8599999999997</v>
      </c>
      <c r="FTZ55" s="95">
        <f t="shared" si="724"/>
        <v>51970.32</v>
      </c>
      <c r="FUA55" s="106" t="s">
        <v>862</v>
      </c>
      <c r="FUB55" s="105">
        <v>51970.319999999992</v>
      </c>
      <c r="FUC55" s="90">
        <f t="shared" si="725"/>
        <v>4330.8599999999997</v>
      </c>
      <c r="FUD55" s="115">
        <f t="shared" ref="FUD55" si="3152">FUC55</f>
        <v>4330.8599999999997</v>
      </c>
      <c r="FUE55" s="115">
        <f t="shared" si="726"/>
        <v>4330.8599999999997</v>
      </c>
      <c r="FUF55" s="115">
        <f t="shared" si="726"/>
        <v>4330.8599999999997</v>
      </c>
      <c r="FUG55" s="115">
        <f t="shared" si="726"/>
        <v>4330.8599999999997</v>
      </c>
      <c r="FUH55" s="115">
        <f t="shared" si="726"/>
        <v>4330.8599999999997</v>
      </c>
      <c r="FUI55" s="115">
        <f t="shared" si="726"/>
        <v>4330.8599999999997</v>
      </c>
      <c r="FUJ55" s="115">
        <f t="shared" si="726"/>
        <v>4330.8599999999997</v>
      </c>
      <c r="FUK55" s="115">
        <f t="shared" si="726"/>
        <v>4330.8599999999997</v>
      </c>
      <c r="FUL55" s="115">
        <f t="shared" si="726"/>
        <v>4330.8599999999997</v>
      </c>
      <c r="FUM55" s="115">
        <f t="shared" si="726"/>
        <v>4330.8599999999997</v>
      </c>
      <c r="FUN55" s="115">
        <f t="shared" si="726"/>
        <v>4330.8599999999997</v>
      </c>
      <c r="FUO55" s="115">
        <f t="shared" si="726"/>
        <v>4330.8599999999997</v>
      </c>
      <c r="FUP55" s="95">
        <f t="shared" si="727"/>
        <v>51970.32</v>
      </c>
      <c r="FUQ55" s="106" t="s">
        <v>862</v>
      </c>
      <c r="FUR55" s="105">
        <v>51970.319999999992</v>
      </c>
      <c r="FUS55" s="90">
        <f t="shared" si="728"/>
        <v>4330.8599999999997</v>
      </c>
      <c r="FUT55" s="115">
        <f t="shared" ref="FUT55" si="3153">FUS55</f>
        <v>4330.8599999999997</v>
      </c>
      <c r="FUU55" s="115">
        <f t="shared" si="729"/>
        <v>4330.8599999999997</v>
      </c>
      <c r="FUV55" s="115">
        <f t="shared" si="729"/>
        <v>4330.8599999999997</v>
      </c>
      <c r="FUW55" s="115">
        <f t="shared" si="729"/>
        <v>4330.8599999999997</v>
      </c>
      <c r="FUX55" s="115">
        <f t="shared" si="729"/>
        <v>4330.8599999999997</v>
      </c>
      <c r="FUY55" s="115">
        <f t="shared" si="729"/>
        <v>4330.8599999999997</v>
      </c>
      <c r="FUZ55" s="115">
        <f t="shared" si="729"/>
        <v>4330.8599999999997</v>
      </c>
      <c r="FVA55" s="115">
        <f t="shared" si="729"/>
        <v>4330.8599999999997</v>
      </c>
      <c r="FVB55" s="115">
        <f t="shared" si="729"/>
        <v>4330.8599999999997</v>
      </c>
      <c r="FVC55" s="115">
        <f t="shared" si="729"/>
        <v>4330.8599999999997</v>
      </c>
      <c r="FVD55" s="115">
        <f t="shared" si="729"/>
        <v>4330.8599999999997</v>
      </c>
      <c r="FVE55" s="115">
        <f t="shared" si="729"/>
        <v>4330.8599999999997</v>
      </c>
      <c r="FVF55" s="95">
        <f t="shared" si="730"/>
        <v>51970.32</v>
      </c>
      <c r="FVG55" s="106" t="s">
        <v>862</v>
      </c>
      <c r="FVH55" s="105">
        <v>51970.319999999992</v>
      </c>
      <c r="FVI55" s="90">
        <f t="shared" si="731"/>
        <v>4330.8599999999997</v>
      </c>
      <c r="FVJ55" s="115">
        <f t="shared" ref="FVJ55" si="3154">FVI55</f>
        <v>4330.8599999999997</v>
      </c>
      <c r="FVK55" s="115">
        <f t="shared" si="732"/>
        <v>4330.8599999999997</v>
      </c>
      <c r="FVL55" s="115">
        <f t="shared" si="732"/>
        <v>4330.8599999999997</v>
      </c>
      <c r="FVM55" s="115">
        <f t="shared" si="732"/>
        <v>4330.8599999999997</v>
      </c>
      <c r="FVN55" s="115">
        <f t="shared" si="732"/>
        <v>4330.8599999999997</v>
      </c>
      <c r="FVO55" s="115">
        <f t="shared" si="732"/>
        <v>4330.8599999999997</v>
      </c>
      <c r="FVP55" s="115">
        <f t="shared" si="732"/>
        <v>4330.8599999999997</v>
      </c>
      <c r="FVQ55" s="115">
        <f t="shared" si="732"/>
        <v>4330.8599999999997</v>
      </c>
      <c r="FVR55" s="115">
        <f t="shared" si="732"/>
        <v>4330.8599999999997</v>
      </c>
      <c r="FVS55" s="115">
        <f t="shared" si="732"/>
        <v>4330.8599999999997</v>
      </c>
      <c r="FVT55" s="115">
        <f t="shared" si="732"/>
        <v>4330.8599999999997</v>
      </c>
      <c r="FVU55" s="115">
        <f t="shared" si="732"/>
        <v>4330.8599999999997</v>
      </c>
      <c r="FVV55" s="95">
        <f t="shared" si="733"/>
        <v>51970.32</v>
      </c>
      <c r="FVW55" s="106" t="s">
        <v>862</v>
      </c>
      <c r="FVX55" s="105">
        <v>51970.319999999992</v>
      </c>
      <c r="FVY55" s="90">
        <f t="shared" si="734"/>
        <v>4330.8599999999997</v>
      </c>
      <c r="FVZ55" s="115">
        <f t="shared" ref="FVZ55" si="3155">FVY55</f>
        <v>4330.8599999999997</v>
      </c>
      <c r="FWA55" s="115">
        <f t="shared" si="735"/>
        <v>4330.8599999999997</v>
      </c>
      <c r="FWB55" s="115">
        <f t="shared" si="735"/>
        <v>4330.8599999999997</v>
      </c>
      <c r="FWC55" s="115">
        <f t="shared" si="735"/>
        <v>4330.8599999999997</v>
      </c>
      <c r="FWD55" s="115">
        <f t="shared" si="735"/>
        <v>4330.8599999999997</v>
      </c>
      <c r="FWE55" s="115">
        <f t="shared" si="735"/>
        <v>4330.8599999999997</v>
      </c>
      <c r="FWF55" s="115">
        <f t="shared" si="735"/>
        <v>4330.8599999999997</v>
      </c>
      <c r="FWG55" s="115">
        <f t="shared" si="735"/>
        <v>4330.8599999999997</v>
      </c>
      <c r="FWH55" s="115">
        <f t="shared" si="735"/>
        <v>4330.8599999999997</v>
      </c>
      <c r="FWI55" s="115">
        <f t="shared" si="735"/>
        <v>4330.8599999999997</v>
      </c>
      <c r="FWJ55" s="115">
        <f t="shared" si="735"/>
        <v>4330.8599999999997</v>
      </c>
      <c r="FWK55" s="115">
        <f t="shared" si="735"/>
        <v>4330.8599999999997</v>
      </c>
      <c r="FWL55" s="95">
        <f t="shared" si="736"/>
        <v>51970.32</v>
      </c>
      <c r="FWM55" s="106" t="s">
        <v>862</v>
      </c>
      <c r="FWN55" s="105">
        <v>51970.319999999992</v>
      </c>
      <c r="FWO55" s="90">
        <f t="shared" si="737"/>
        <v>4330.8599999999997</v>
      </c>
      <c r="FWP55" s="115">
        <f t="shared" ref="FWP55" si="3156">FWO55</f>
        <v>4330.8599999999997</v>
      </c>
      <c r="FWQ55" s="115">
        <f t="shared" si="738"/>
        <v>4330.8599999999997</v>
      </c>
      <c r="FWR55" s="115">
        <f t="shared" si="738"/>
        <v>4330.8599999999997</v>
      </c>
      <c r="FWS55" s="115">
        <f t="shared" si="738"/>
        <v>4330.8599999999997</v>
      </c>
      <c r="FWT55" s="115">
        <f t="shared" si="738"/>
        <v>4330.8599999999997</v>
      </c>
      <c r="FWU55" s="115">
        <f t="shared" si="738"/>
        <v>4330.8599999999997</v>
      </c>
      <c r="FWV55" s="115">
        <f t="shared" si="738"/>
        <v>4330.8599999999997</v>
      </c>
      <c r="FWW55" s="115">
        <f t="shared" si="738"/>
        <v>4330.8599999999997</v>
      </c>
      <c r="FWX55" s="115">
        <f t="shared" si="738"/>
        <v>4330.8599999999997</v>
      </c>
      <c r="FWY55" s="115">
        <f t="shared" si="738"/>
        <v>4330.8599999999997</v>
      </c>
      <c r="FWZ55" s="115">
        <f t="shared" si="738"/>
        <v>4330.8599999999997</v>
      </c>
      <c r="FXA55" s="115">
        <f t="shared" si="738"/>
        <v>4330.8599999999997</v>
      </c>
      <c r="FXB55" s="95">
        <f t="shared" si="739"/>
        <v>51970.32</v>
      </c>
      <c r="FXC55" s="106" t="s">
        <v>862</v>
      </c>
      <c r="FXD55" s="105">
        <v>51970.319999999992</v>
      </c>
      <c r="FXE55" s="90">
        <f t="shared" si="740"/>
        <v>4330.8599999999997</v>
      </c>
      <c r="FXF55" s="115">
        <f t="shared" ref="FXF55" si="3157">FXE55</f>
        <v>4330.8599999999997</v>
      </c>
      <c r="FXG55" s="115">
        <f t="shared" si="741"/>
        <v>4330.8599999999997</v>
      </c>
      <c r="FXH55" s="115">
        <f t="shared" si="741"/>
        <v>4330.8599999999997</v>
      </c>
      <c r="FXI55" s="115">
        <f t="shared" si="741"/>
        <v>4330.8599999999997</v>
      </c>
      <c r="FXJ55" s="115">
        <f t="shared" si="741"/>
        <v>4330.8599999999997</v>
      </c>
      <c r="FXK55" s="115">
        <f t="shared" si="741"/>
        <v>4330.8599999999997</v>
      </c>
      <c r="FXL55" s="115">
        <f t="shared" si="741"/>
        <v>4330.8599999999997</v>
      </c>
      <c r="FXM55" s="115">
        <f t="shared" si="741"/>
        <v>4330.8599999999997</v>
      </c>
      <c r="FXN55" s="115">
        <f t="shared" si="741"/>
        <v>4330.8599999999997</v>
      </c>
      <c r="FXO55" s="115">
        <f t="shared" si="741"/>
        <v>4330.8599999999997</v>
      </c>
      <c r="FXP55" s="115">
        <f t="shared" si="741"/>
        <v>4330.8599999999997</v>
      </c>
      <c r="FXQ55" s="115">
        <f t="shared" si="741"/>
        <v>4330.8599999999997</v>
      </c>
      <c r="FXR55" s="95">
        <f t="shared" si="742"/>
        <v>51970.32</v>
      </c>
      <c r="FXS55" s="106" t="s">
        <v>862</v>
      </c>
      <c r="FXT55" s="105">
        <v>51970.319999999992</v>
      </c>
      <c r="FXU55" s="90">
        <f t="shared" si="743"/>
        <v>4330.8599999999997</v>
      </c>
      <c r="FXV55" s="115">
        <f t="shared" ref="FXV55" si="3158">FXU55</f>
        <v>4330.8599999999997</v>
      </c>
      <c r="FXW55" s="115">
        <f t="shared" si="744"/>
        <v>4330.8599999999997</v>
      </c>
      <c r="FXX55" s="115">
        <f t="shared" si="744"/>
        <v>4330.8599999999997</v>
      </c>
      <c r="FXY55" s="115">
        <f t="shared" si="744"/>
        <v>4330.8599999999997</v>
      </c>
      <c r="FXZ55" s="115">
        <f t="shared" si="744"/>
        <v>4330.8599999999997</v>
      </c>
      <c r="FYA55" s="115">
        <f t="shared" si="744"/>
        <v>4330.8599999999997</v>
      </c>
      <c r="FYB55" s="115">
        <f t="shared" si="744"/>
        <v>4330.8599999999997</v>
      </c>
      <c r="FYC55" s="115">
        <f t="shared" si="744"/>
        <v>4330.8599999999997</v>
      </c>
      <c r="FYD55" s="115">
        <f t="shared" si="744"/>
        <v>4330.8599999999997</v>
      </c>
      <c r="FYE55" s="115">
        <f t="shared" si="744"/>
        <v>4330.8599999999997</v>
      </c>
      <c r="FYF55" s="115">
        <f t="shared" si="744"/>
        <v>4330.8599999999997</v>
      </c>
      <c r="FYG55" s="115">
        <f t="shared" si="744"/>
        <v>4330.8599999999997</v>
      </c>
      <c r="FYH55" s="95">
        <f t="shared" si="745"/>
        <v>51970.32</v>
      </c>
      <c r="FYI55" s="106" t="s">
        <v>862</v>
      </c>
      <c r="FYJ55" s="105">
        <v>51970.319999999992</v>
      </c>
      <c r="FYK55" s="90">
        <f t="shared" si="746"/>
        <v>4330.8599999999997</v>
      </c>
      <c r="FYL55" s="115">
        <f t="shared" ref="FYL55" si="3159">FYK55</f>
        <v>4330.8599999999997</v>
      </c>
      <c r="FYM55" s="115">
        <f t="shared" si="747"/>
        <v>4330.8599999999997</v>
      </c>
      <c r="FYN55" s="115">
        <f t="shared" si="747"/>
        <v>4330.8599999999997</v>
      </c>
      <c r="FYO55" s="115">
        <f t="shared" si="747"/>
        <v>4330.8599999999997</v>
      </c>
      <c r="FYP55" s="115">
        <f t="shared" si="747"/>
        <v>4330.8599999999997</v>
      </c>
      <c r="FYQ55" s="115">
        <f t="shared" si="747"/>
        <v>4330.8599999999997</v>
      </c>
      <c r="FYR55" s="115">
        <f t="shared" si="747"/>
        <v>4330.8599999999997</v>
      </c>
      <c r="FYS55" s="115">
        <f t="shared" si="747"/>
        <v>4330.8599999999997</v>
      </c>
      <c r="FYT55" s="115">
        <f t="shared" si="747"/>
        <v>4330.8599999999997</v>
      </c>
      <c r="FYU55" s="115">
        <f t="shared" si="747"/>
        <v>4330.8599999999997</v>
      </c>
      <c r="FYV55" s="115">
        <f t="shared" si="747"/>
        <v>4330.8599999999997</v>
      </c>
      <c r="FYW55" s="115">
        <f t="shared" si="747"/>
        <v>4330.8599999999997</v>
      </c>
      <c r="FYX55" s="95">
        <f t="shared" si="748"/>
        <v>51970.32</v>
      </c>
      <c r="FYY55" s="106" t="s">
        <v>862</v>
      </c>
      <c r="FYZ55" s="105">
        <v>51970.319999999992</v>
      </c>
      <c r="FZA55" s="90">
        <f t="shared" si="749"/>
        <v>4330.8599999999997</v>
      </c>
      <c r="FZB55" s="115">
        <f t="shared" ref="FZB55" si="3160">FZA55</f>
        <v>4330.8599999999997</v>
      </c>
      <c r="FZC55" s="115">
        <f t="shared" si="750"/>
        <v>4330.8599999999997</v>
      </c>
      <c r="FZD55" s="115">
        <f t="shared" si="750"/>
        <v>4330.8599999999997</v>
      </c>
      <c r="FZE55" s="115">
        <f t="shared" si="750"/>
        <v>4330.8599999999997</v>
      </c>
      <c r="FZF55" s="115">
        <f t="shared" si="750"/>
        <v>4330.8599999999997</v>
      </c>
      <c r="FZG55" s="115">
        <f t="shared" si="750"/>
        <v>4330.8599999999997</v>
      </c>
      <c r="FZH55" s="115">
        <f t="shared" si="750"/>
        <v>4330.8599999999997</v>
      </c>
      <c r="FZI55" s="115">
        <f t="shared" si="750"/>
        <v>4330.8599999999997</v>
      </c>
      <c r="FZJ55" s="115">
        <f t="shared" si="750"/>
        <v>4330.8599999999997</v>
      </c>
      <c r="FZK55" s="115">
        <f t="shared" si="750"/>
        <v>4330.8599999999997</v>
      </c>
      <c r="FZL55" s="115">
        <f t="shared" si="750"/>
        <v>4330.8599999999997</v>
      </c>
      <c r="FZM55" s="115">
        <f t="shared" si="750"/>
        <v>4330.8599999999997</v>
      </c>
      <c r="FZN55" s="95">
        <f t="shared" si="751"/>
        <v>51970.32</v>
      </c>
      <c r="FZO55" s="106" t="s">
        <v>862</v>
      </c>
      <c r="FZP55" s="105">
        <v>51970.319999999992</v>
      </c>
      <c r="FZQ55" s="90">
        <f t="shared" si="752"/>
        <v>4330.8599999999997</v>
      </c>
      <c r="FZR55" s="115">
        <f t="shared" ref="FZR55" si="3161">FZQ55</f>
        <v>4330.8599999999997</v>
      </c>
      <c r="FZS55" s="115">
        <f t="shared" si="753"/>
        <v>4330.8599999999997</v>
      </c>
      <c r="FZT55" s="115">
        <f t="shared" si="753"/>
        <v>4330.8599999999997</v>
      </c>
      <c r="FZU55" s="115">
        <f t="shared" si="753"/>
        <v>4330.8599999999997</v>
      </c>
      <c r="FZV55" s="115">
        <f t="shared" si="753"/>
        <v>4330.8599999999997</v>
      </c>
      <c r="FZW55" s="115">
        <f t="shared" si="753"/>
        <v>4330.8599999999997</v>
      </c>
      <c r="FZX55" s="115">
        <f t="shared" si="753"/>
        <v>4330.8599999999997</v>
      </c>
      <c r="FZY55" s="115">
        <f t="shared" si="753"/>
        <v>4330.8599999999997</v>
      </c>
      <c r="FZZ55" s="115">
        <f t="shared" si="753"/>
        <v>4330.8599999999997</v>
      </c>
      <c r="GAA55" s="115">
        <f t="shared" si="753"/>
        <v>4330.8599999999997</v>
      </c>
      <c r="GAB55" s="115">
        <f t="shared" si="753"/>
        <v>4330.8599999999997</v>
      </c>
      <c r="GAC55" s="115">
        <f t="shared" si="753"/>
        <v>4330.8599999999997</v>
      </c>
      <c r="GAD55" s="95">
        <f t="shared" si="754"/>
        <v>51970.32</v>
      </c>
      <c r="GAE55" s="106" t="s">
        <v>862</v>
      </c>
      <c r="GAF55" s="105">
        <v>51970.319999999992</v>
      </c>
      <c r="GAG55" s="90">
        <f t="shared" si="755"/>
        <v>4330.8599999999997</v>
      </c>
      <c r="GAH55" s="115">
        <f t="shared" ref="GAH55" si="3162">GAG55</f>
        <v>4330.8599999999997</v>
      </c>
      <c r="GAI55" s="115">
        <f t="shared" si="756"/>
        <v>4330.8599999999997</v>
      </c>
      <c r="GAJ55" s="115">
        <f t="shared" si="756"/>
        <v>4330.8599999999997</v>
      </c>
      <c r="GAK55" s="115">
        <f t="shared" si="756"/>
        <v>4330.8599999999997</v>
      </c>
      <c r="GAL55" s="115">
        <f t="shared" si="756"/>
        <v>4330.8599999999997</v>
      </c>
      <c r="GAM55" s="115">
        <f t="shared" si="756"/>
        <v>4330.8599999999997</v>
      </c>
      <c r="GAN55" s="115">
        <f t="shared" si="756"/>
        <v>4330.8599999999997</v>
      </c>
      <c r="GAO55" s="115">
        <f t="shared" si="756"/>
        <v>4330.8599999999997</v>
      </c>
      <c r="GAP55" s="115">
        <f t="shared" si="756"/>
        <v>4330.8599999999997</v>
      </c>
      <c r="GAQ55" s="115">
        <f t="shared" si="756"/>
        <v>4330.8599999999997</v>
      </c>
      <c r="GAR55" s="115">
        <f t="shared" si="756"/>
        <v>4330.8599999999997</v>
      </c>
      <c r="GAS55" s="115">
        <f t="shared" si="756"/>
        <v>4330.8599999999997</v>
      </c>
      <c r="GAT55" s="95">
        <f t="shared" si="757"/>
        <v>51970.32</v>
      </c>
      <c r="GAU55" s="106" t="s">
        <v>862</v>
      </c>
      <c r="GAV55" s="105">
        <v>51970.319999999992</v>
      </c>
      <c r="GAW55" s="90">
        <f t="shared" si="758"/>
        <v>4330.8599999999997</v>
      </c>
      <c r="GAX55" s="115">
        <f t="shared" ref="GAX55" si="3163">GAW55</f>
        <v>4330.8599999999997</v>
      </c>
      <c r="GAY55" s="115">
        <f t="shared" si="759"/>
        <v>4330.8599999999997</v>
      </c>
      <c r="GAZ55" s="115">
        <f t="shared" si="759"/>
        <v>4330.8599999999997</v>
      </c>
      <c r="GBA55" s="115">
        <f t="shared" si="759"/>
        <v>4330.8599999999997</v>
      </c>
      <c r="GBB55" s="115">
        <f t="shared" si="759"/>
        <v>4330.8599999999997</v>
      </c>
      <c r="GBC55" s="115">
        <f t="shared" si="759"/>
        <v>4330.8599999999997</v>
      </c>
      <c r="GBD55" s="115">
        <f t="shared" si="759"/>
        <v>4330.8599999999997</v>
      </c>
      <c r="GBE55" s="115">
        <f t="shared" si="759"/>
        <v>4330.8599999999997</v>
      </c>
      <c r="GBF55" s="115">
        <f t="shared" si="759"/>
        <v>4330.8599999999997</v>
      </c>
      <c r="GBG55" s="115">
        <f t="shared" si="759"/>
        <v>4330.8599999999997</v>
      </c>
      <c r="GBH55" s="115">
        <f t="shared" si="759"/>
        <v>4330.8599999999997</v>
      </c>
      <c r="GBI55" s="115">
        <f t="shared" si="759"/>
        <v>4330.8599999999997</v>
      </c>
      <c r="GBJ55" s="95">
        <f t="shared" si="760"/>
        <v>51970.32</v>
      </c>
      <c r="GBK55" s="106" t="s">
        <v>862</v>
      </c>
      <c r="GBL55" s="105">
        <v>51970.319999999992</v>
      </c>
      <c r="GBM55" s="90">
        <f t="shared" si="761"/>
        <v>4330.8599999999997</v>
      </c>
      <c r="GBN55" s="115">
        <f t="shared" ref="GBN55" si="3164">GBM55</f>
        <v>4330.8599999999997</v>
      </c>
      <c r="GBO55" s="115">
        <f t="shared" si="762"/>
        <v>4330.8599999999997</v>
      </c>
      <c r="GBP55" s="115">
        <f t="shared" si="762"/>
        <v>4330.8599999999997</v>
      </c>
      <c r="GBQ55" s="115">
        <f t="shared" si="762"/>
        <v>4330.8599999999997</v>
      </c>
      <c r="GBR55" s="115">
        <f t="shared" si="762"/>
        <v>4330.8599999999997</v>
      </c>
      <c r="GBS55" s="115">
        <f t="shared" si="762"/>
        <v>4330.8599999999997</v>
      </c>
      <c r="GBT55" s="115">
        <f t="shared" si="762"/>
        <v>4330.8599999999997</v>
      </c>
      <c r="GBU55" s="115">
        <f t="shared" si="762"/>
        <v>4330.8599999999997</v>
      </c>
      <c r="GBV55" s="115">
        <f t="shared" si="762"/>
        <v>4330.8599999999997</v>
      </c>
      <c r="GBW55" s="115">
        <f t="shared" si="762"/>
        <v>4330.8599999999997</v>
      </c>
      <c r="GBX55" s="115">
        <f t="shared" si="762"/>
        <v>4330.8599999999997</v>
      </c>
      <c r="GBY55" s="115">
        <f t="shared" si="762"/>
        <v>4330.8599999999997</v>
      </c>
      <c r="GBZ55" s="95">
        <f t="shared" si="763"/>
        <v>51970.32</v>
      </c>
      <c r="GCA55" s="106" t="s">
        <v>862</v>
      </c>
      <c r="GCB55" s="105">
        <v>51970.319999999992</v>
      </c>
      <c r="GCC55" s="90">
        <f t="shared" si="764"/>
        <v>4330.8599999999997</v>
      </c>
      <c r="GCD55" s="115">
        <f t="shared" ref="GCD55" si="3165">GCC55</f>
        <v>4330.8599999999997</v>
      </c>
      <c r="GCE55" s="115">
        <f t="shared" si="765"/>
        <v>4330.8599999999997</v>
      </c>
      <c r="GCF55" s="115">
        <f t="shared" si="765"/>
        <v>4330.8599999999997</v>
      </c>
      <c r="GCG55" s="115">
        <f t="shared" si="765"/>
        <v>4330.8599999999997</v>
      </c>
      <c r="GCH55" s="115">
        <f t="shared" si="765"/>
        <v>4330.8599999999997</v>
      </c>
      <c r="GCI55" s="115">
        <f t="shared" si="765"/>
        <v>4330.8599999999997</v>
      </c>
      <c r="GCJ55" s="115">
        <f t="shared" si="765"/>
        <v>4330.8599999999997</v>
      </c>
      <c r="GCK55" s="115">
        <f t="shared" si="765"/>
        <v>4330.8599999999997</v>
      </c>
      <c r="GCL55" s="115">
        <f t="shared" si="765"/>
        <v>4330.8599999999997</v>
      </c>
      <c r="GCM55" s="115">
        <f t="shared" si="765"/>
        <v>4330.8599999999997</v>
      </c>
      <c r="GCN55" s="115">
        <f t="shared" si="765"/>
        <v>4330.8599999999997</v>
      </c>
      <c r="GCO55" s="115">
        <f t="shared" si="765"/>
        <v>4330.8599999999997</v>
      </c>
      <c r="GCP55" s="95">
        <f t="shared" si="766"/>
        <v>51970.32</v>
      </c>
      <c r="GCQ55" s="106" t="s">
        <v>862</v>
      </c>
      <c r="GCR55" s="105">
        <v>51970.319999999992</v>
      </c>
      <c r="GCS55" s="90">
        <f t="shared" si="767"/>
        <v>4330.8599999999997</v>
      </c>
      <c r="GCT55" s="115">
        <f t="shared" ref="GCT55" si="3166">GCS55</f>
        <v>4330.8599999999997</v>
      </c>
      <c r="GCU55" s="115">
        <f t="shared" si="768"/>
        <v>4330.8599999999997</v>
      </c>
      <c r="GCV55" s="115">
        <f t="shared" si="768"/>
        <v>4330.8599999999997</v>
      </c>
      <c r="GCW55" s="115">
        <f t="shared" si="768"/>
        <v>4330.8599999999997</v>
      </c>
      <c r="GCX55" s="115">
        <f t="shared" si="768"/>
        <v>4330.8599999999997</v>
      </c>
      <c r="GCY55" s="115">
        <f t="shared" si="768"/>
        <v>4330.8599999999997</v>
      </c>
      <c r="GCZ55" s="115">
        <f t="shared" si="768"/>
        <v>4330.8599999999997</v>
      </c>
      <c r="GDA55" s="115">
        <f t="shared" si="768"/>
        <v>4330.8599999999997</v>
      </c>
      <c r="GDB55" s="115">
        <f t="shared" si="768"/>
        <v>4330.8599999999997</v>
      </c>
      <c r="GDC55" s="115">
        <f t="shared" si="768"/>
        <v>4330.8599999999997</v>
      </c>
      <c r="GDD55" s="115">
        <f t="shared" si="768"/>
        <v>4330.8599999999997</v>
      </c>
      <c r="GDE55" s="115">
        <f t="shared" si="768"/>
        <v>4330.8599999999997</v>
      </c>
      <c r="GDF55" s="95">
        <f t="shared" si="769"/>
        <v>51970.32</v>
      </c>
      <c r="GDG55" s="106" t="s">
        <v>862</v>
      </c>
      <c r="GDH55" s="105">
        <v>51970.319999999992</v>
      </c>
      <c r="GDI55" s="90">
        <f t="shared" si="770"/>
        <v>4330.8599999999997</v>
      </c>
      <c r="GDJ55" s="115">
        <f t="shared" ref="GDJ55" si="3167">GDI55</f>
        <v>4330.8599999999997</v>
      </c>
      <c r="GDK55" s="115">
        <f t="shared" si="771"/>
        <v>4330.8599999999997</v>
      </c>
      <c r="GDL55" s="115">
        <f t="shared" si="771"/>
        <v>4330.8599999999997</v>
      </c>
      <c r="GDM55" s="115">
        <f t="shared" si="771"/>
        <v>4330.8599999999997</v>
      </c>
      <c r="GDN55" s="115">
        <f t="shared" si="771"/>
        <v>4330.8599999999997</v>
      </c>
      <c r="GDO55" s="115">
        <f t="shared" si="771"/>
        <v>4330.8599999999997</v>
      </c>
      <c r="GDP55" s="115">
        <f t="shared" si="771"/>
        <v>4330.8599999999997</v>
      </c>
      <c r="GDQ55" s="115">
        <f t="shared" si="771"/>
        <v>4330.8599999999997</v>
      </c>
      <c r="GDR55" s="115">
        <f t="shared" si="771"/>
        <v>4330.8599999999997</v>
      </c>
      <c r="GDS55" s="115">
        <f t="shared" si="771"/>
        <v>4330.8599999999997</v>
      </c>
      <c r="GDT55" s="115">
        <f t="shared" si="771"/>
        <v>4330.8599999999997</v>
      </c>
      <c r="GDU55" s="115">
        <f t="shared" si="771"/>
        <v>4330.8599999999997</v>
      </c>
      <c r="GDV55" s="95">
        <f t="shared" si="772"/>
        <v>51970.32</v>
      </c>
      <c r="GDW55" s="106" t="s">
        <v>862</v>
      </c>
      <c r="GDX55" s="105">
        <v>51970.319999999992</v>
      </c>
      <c r="GDY55" s="90">
        <f t="shared" si="773"/>
        <v>4330.8599999999997</v>
      </c>
      <c r="GDZ55" s="115">
        <f t="shared" ref="GDZ55" si="3168">GDY55</f>
        <v>4330.8599999999997</v>
      </c>
      <c r="GEA55" s="115">
        <f t="shared" si="774"/>
        <v>4330.8599999999997</v>
      </c>
      <c r="GEB55" s="115">
        <f t="shared" si="774"/>
        <v>4330.8599999999997</v>
      </c>
      <c r="GEC55" s="115">
        <f t="shared" si="774"/>
        <v>4330.8599999999997</v>
      </c>
      <c r="GED55" s="115">
        <f t="shared" si="774"/>
        <v>4330.8599999999997</v>
      </c>
      <c r="GEE55" s="115">
        <f t="shared" si="774"/>
        <v>4330.8599999999997</v>
      </c>
      <c r="GEF55" s="115">
        <f t="shared" si="774"/>
        <v>4330.8599999999997</v>
      </c>
      <c r="GEG55" s="115">
        <f t="shared" si="774"/>
        <v>4330.8599999999997</v>
      </c>
      <c r="GEH55" s="115">
        <f t="shared" si="774"/>
        <v>4330.8599999999997</v>
      </c>
      <c r="GEI55" s="115">
        <f t="shared" si="774"/>
        <v>4330.8599999999997</v>
      </c>
      <c r="GEJ55" s="115">
        <f t="shared" si="774"/>
        <v>4330.8599999999997</v>
      </c>
      <c r="GEK55" s="115">
        <f t="shared" si="774"/>
        <v>4330.8599999999997</v>
      </c>
      <c r="GEL55" s="95">
        <f t="shared" si="775"/>
        <v>51970.32</v>
      </c>
      <c r="GEM55" s="106" t="s">
        <v>862</v>
      </c>
      <c r="GEN55" s="105">
        <v>51970.319999999992</v>
      </c>
      <c r="GEO55" s="90">
        <f t="shared" si="776"/>
        <v>4330.8599999999997</v>
      </c>
      <c r="GEP55" s="115">
        <f t="shared" ref="GEP55" si="3169">GEO55</f>
        <v>4330.8599999999997</v>
      </c>
      <c r="GEQ55" s="115">
        <f t="shared" si="777"/>
        <v>4330.8599999999997</v>
      </c>
      <c r="GER55" s="115">
        <f t="shared" si="777"/>
        <v>4330.8599999999997</v>
      </c>
      <c r="GES55" s="115">
        <f t="shared" si="777"/>
        <v>4330.8599999999997</v>
      </c>
      <c r="GET55" s="115">
        <f t="shared" si="777"/>
        <v>4330.8599999999997</v>
      </c>
      <c r="GEU55" s="115">
        <f t="shared" si="777"/>
        <v>4330.8599999999997</v>
      </c>
      <c r="GEV55" s="115">
        <f t="shared" si="777"/>
        <v>4330.8599999999997</v>
      </c>
      <c r="GEW55" s="115">
        <f t="shared" si="777"/>
        <v>4330.8599999999997</v>
      </c>
      <c r="GEX55" s="115">
        <f t="shared" si="777"/>
        <v>4330.8599999999997</v>
      </c>
      <c r="GEY55" s="115">
        <f t="shared" si="777"/>
        <v>4330.8599999999997</v>
      </c>
      <c r="GEZ55" s="115">
        <f t="shared" si="777"/>
        <v>4330.8599999999997</v>
      </c>
      <c r="GFA55" s="115">
        <f t="shared" si="777"/>
        <v>4330.8599999999997</v>
      </c>
      <c r="GFB55" s="95">
        <f t="shared" si="778"/>
        <v>51970.32</v>
      </c>
      <c r="GFC55" s="106" t="s">
        <v>862</v>
      </c>
      <c r="GFD55" s="105">
        <v>51970.319999999992</v>
      </c>
      <c r="GFE55" s="90">
        <f t="shared" si="779"/>
        <v>4330.8599999999997</v>
      </c>
      <c r="GFF55" s="115">
        <f t="shared" ref="GFF55" si="3170">GFE55</f>
        <v>4330.8599999999997</v>
      </c>
      <c r="GFG55" s="115">
        <f t="shared" si="780"/>
        <v>4330.8599999999997</v>
      </c>
      <c r="GFH55" s="115">
        <f t="shared" si="780"/>
        <v>4330.8599999999997</v>
      </c>
      <c r="GFI55" s="115">
        <f t="shared" si="780"/>
        <v>4330.8599999999997</v>
      </c>
      <c r="GFJ55" s="115">
        <f t="shared" si="780"/>
        <v>4330.8599999999997</v>
      </c>
      <c r="GFK55" s="115">
        <f t="shared" si="780"/>
        <v>4330.8599999999997</v>
      </c>
      <c r="GFL55" s="115">
        <f t="shared" si="780"/>
        <v>4330.8599999999997</v>
      </c>
      <c r="GFM55" s="115">
        <f t="shared" si="780"/>
        <v>4330.8599999999997</v>
      </c>
      <c r="GFN55" s="115">
        <f t="shared" si="780"/>
        <v>4330.8599999999997</v>
      </c>
      <c r="GFO55" s="115">
        <f t="shared" si="780"/>
        <v>4330.8599999999997</v>
      </c>
      <c r="GFP55" s="115">
        <f t="shared" si="780"/>
        <v>4330.8599999999997</v>
      </c>
      <c r="GFQ55" s="115">
        <f t="shared" si="780"/>
        <v>4330.8599999999997</v>
      </c>
      <c r="GFR55" s="95">
        <f t="shared" si="781"/>
        <v>51970.32</v>
      </c>
      <c r="GFS55" s="106" t="s">
        <v>862</v>
      </c>
      <c r="GFT55" s="105">
        <v>51970.319999999992</v>
      </c>
      <c r="GFU55" s="90">
        <f t="shared" si="782"/>
        <v>4330.8599999999997</v>
      </c>
      <c r="GFV55" s="115">
        <f t="shared" ref="GFV55" si="3171">GFU55</f>
        <v>4330.8599999999997</v>
      </c>
      <c r="GFW55" s="115">
        <f t="shared" si="783"/>
        <v>4330.8599999999997</v>
      </c>
      <c r="GFX55" s="115">
        <f t="shared" si="783"/>
        <v>4330.8599999999997</v>
      </c>
      <c r="GFY55" s="115">
        <f t="shared" si="783"/>
        <v>4330.8599999999997</v>
      </c>
      <c r="GFZ55" s="115">
        <f t="shared" si="783"/>
        <v>4330.8599999999997</v>
      </c>
      <c r="GGA55" s="115">
        <f t="shared" si="783"/>
        <v>4330.8599999999997</v>
      </c>
      <c r="GGB55" s="115">
        <f t="shared" si="783"/>
        <v>4330.8599999999997</v>
      </c>
      <c r="GGC55" s="115">
        <f t="shared" si="783"/>
        <v>4330.8599999999997</v>
      </c>
      <c r="GGD55" s="115">
        <f t="shared" si="783"/>
        <v>4330.8599999999997</v>
      </c>
      <c r="GGE55" s="115">
        <f t="shared" si="783"/>
        <v>4330.8599999999997</v>
      </c>
      <c r="GGF55" s="115">
        <f t="shared" si="783"/>
        <v>4330.8599999999997</v>
      </c>
      <c r="GGG55" s="115">
        <f t="shared" si="783"/>
        <v>4330.8599999999997</v>
      </c>
      <c r="GGH55" s="95">
        <f t="shared" si="784"/>
        <v>51970.32</v>
      </c>
      <c r="GGI55" s="106" t="s">
        <v>862</v>
      </c>
      <c r="GGJ55" s="105">
        <v>51970.319999999992</v>
      </c>
      <c r="GGK55" s="90">
        <f t="shared" si="785"/>
        <v>4330.8599999999997</v>
      </c>
      <c r="GGL55" s="115">
        <f t="shared" ref="GGL55" si="3172">GGK55</f>
        <v>4330.8599999999997</v>
      </c>
      <c r="GGM55" s="115">
        <f t="shared" si="786"/>
        <v>4330.8599999999997</v>
      </c>
      <c r="GGN55" s="115">
        <f t="shared" si="786"/>
        <v>4330.8599999999997</v>
      </c>
      <c r="GGO55" s="115">
        <f t="shared" si="786"/>
        <v>4330.8599999999997</v>
      </c>
      <c r="GGP55" s="115">
        <f t="shared" si="786"/>
        <v>4330.8599999999997</v>
      </c>
      <c r="GGQ55" s="115">
        <f t="shared" si="786"/>
        <v>4330.8599999999997</v>
      </c>
      <c r="GGR55" s="115">
        <f t="shared" si="786"/>
        <v>4330.8599999999997</v>
      </c>
      <c r="GGS55" s="115">
        <f t="shared" si="786"/>
        <v>4330.8599999999997</v>
      </c>
      <c r="GGT55" s="115">
        <f t="shared" si="786"/>
        <v>4330.8599999999997</v>
      </c>
      <c r="GGU55" s="115">
        <f t="shared" si="786"/>
        <v>4330.8599999999997</v>
      </c>
      <c r="GGV55" s="115">
        <f t="shared" si="786"/>
        <v>4330.8599999999997</v>
      </c>
      <c r="GGW55" s="115">
        <f t="shared" si="786"/>
        <v>4330.8599999999997</v>
      </c>
      <c r="GGX55" s="95">
        <f t="shared" si="787"/>
        <v>51970.32</v>
      </c>
      <c r="GGY55" s="106" t="s">
        <v>862</v>
      </c>
      <c r="GGZ55" s="105">
        <v>51970.319999999992</v>
      </c>
      <c r="GHA55" s="90">
        <f t="shared" si="788"/>
        <v>4330.8599999999997</v>
      </c>
      <c r="GHB55" s="115">
        <f t="shared" ref="GHB55" si="3173">GHA55</f>
        <v>4330.8599999999997</v>
      </c>
      <c r="GHC55" s="115">
        <f t="shared" si="789"/>
        <v>4330.8599999999997</v>
      </c>
      <c r="GHD55" s="115">
        <f t="shared" si="789"/>
        <v>4330.8599999999997</v>
      </c>
      <c r="GHE55" s="115">
        <f t="shared" si="789"/>
        <v>4330.8599999999997</v>
      </c>
      <c r="GHF55" s="115">
        <f t="shared" si="789"/>
        <v>4330.8599999999997</v>
      </c>
      <c r="GHG55" s="115">
        <f t="shared" si="789"/>
        <v>4330.8599999999997</v>
      </c>
      <c r="GHH55" s="115">
        <f t="shared" si="789"/>
        <v>4330.8599999999997</v>
      </c>
      <c r="GHI55" s="115">
        <f t="shared" si="789"/>
        <v>4330.8599999999997</v>
      </c>
      <c r="GHJ55" s="115">
        <f t="shared" si="789"/>
        <v>4330.8599999999997</v>
      </c>
      <c r="GHK55" s="115">
        <f t="shared" si="789"/>
        <v>4330.8599999999997</v>
      </c>
      <c r="GHL55" s="115">
        <f t="shared" si="789"/>
        <v>4330.8599999999997</v>
      </c>
      <c r="GHM55" s="115">
        <f t="shared" si="789"/>
        <v>4330.8599999999997</v>
      </c>
      <c r="GHN55" s="95">
        <f t="shared" si="790"/>
        <v>51970.32</v>
      </c>
      <c r="GHO55" s="106" t="s">
        <v>862</v>
      </c>
      <c r="GHP55" s="105">
        <v>51970.319999999992</v>
      </c>
      <c r="GHQ55" s="90">
        <f t="shared" si="791"/>
        <v>4330.8599999999997</v>
      </c>
      <c r="GHR55" s="115">
        <f t="shared" ref="GHR55" si="3174">GHQ55</f>
        <v>4330.8599999999997</v>
      </c>
      <c r="GHS55" s="115">
        <f t="shared" si="792"/>
        <v>4330.8599999999997</v>
      </c>
      <c r="GHT55" s="115">
        <f t="shared" si="792"/>
        <v>4330.8599999999997</v>
      </c>
      <c r="GHU55" s="115">
        <f t="shared" si="792"/>
        <v>4330.8599999999997</v>
      </c>
      <c r="GHV55" s="115">
        <f t="shared" si="792"/>
        <v>4330.8599999999997</v>
      </c>
      <c r="GHW55" s="115">
        <f t="shared" si="792"/>
        <v>4330.8599999999997</v>
      </c>
      <c r="GHX55" s="115">
        <f t="shared" si="792"/>
        <v>4330.8599999999997</v>
      </c>
      <c r="GHY55" s="115">
        <f t="shared" si="792"/>
        <v>4330.8599999999997</v>
      </c>
      <c r="GHZ55" s="115">
        <f t="shared" si="792"/>
        <v>4330.8599999999997</v>
      </c>
      <c r="GIA55" s="115">
        <f t="shared" si="792"/>
        <v>4330.8599999999997</v>
      </c>
      <c r="GIB55" s="115">
        <f t="shared" si="792"/>
        <v>4330.8599999999997</v>
      </c>
      <c r="GIC55" s="115">
        <f t="shared" si="792"/>
        <v>4330.8599999999997</v>
      </c>
      <c r="GID55" s="95">
        <f t="shared" si="793"/>
        <v>51970.32</v>
      </c>
      <c r="GIE55" s="106" t="s">
        <v>862</v>
      </c>
      <c r="GIF55" s="105">
        <v>51970.319999999992</v>
      </c>
      <c r="GIG55" s="90">
        <f t="shared" si="794"/>
        <v>4330.8599999999997</v>
      </c>
      <c r="GIH55" s="115">
        <f t="shared" ref="GIH55" si="3175">GIG55</f>
        <v>4330.8599999999997</v>
      </c>
      <c r="GII55" s="115">
        <f t="shared" si="795"/>
        <v>4330.8599999999997</v>
      </c>
      <c r="GIJ55" s="115">
        <f t="shared" si="795"/>
        <v>4330.8599999999997</v>
      </c>
      <c r="GIK55" s="115">
        <f t="shared" si="795"/>
        <v>4330.8599999999997</v>
      </c>
      <c r="GIL55" s="115">
        <f t="shared" si="795"/>
        <v>4330.8599999999997</v>
      </c>
      <c r="GIM55" s="115">
        <f t="shared" si="795"/>
        <v>4330.8599999999997</v>
      </c>
      <c r="GIN55" s="115">
        <f t="shared" si="795"/>
        <v>4330.8599999999997</v>
      </c>
      <c r="GIO55" s="115">
        <f t="shared" si="795"/>
        <v>4330.8599999999997</v>
      </c>
      <c r="GIP55" s="115">
        <f t="shared" si="795"/>
        <v>4330.8599999999997</v>
      </c>
      <c r="GIQ55" s="115">
        <f t="shared" si="795"/>
        <v>4330.8599999999997</v>
      </c>
      <c r="GIR55" s="115">
        <f t="shared" si="795"/>
        <v>4330.8599999999997</v>
      </c>
      <c r="GIS55" s="115">
        <f t="shared" si="795"/>
        <v>4330.8599999999997</v>
      </c>
      <c r="GIT55" s="95">
        <f t="shared" si="796"/>
        <v>51970.32</v>
      </c>
      <c r="GIU55" s="106" t="s">
        <v>862</v>
      </c>
      <c r="GIV55" s="105">
        <v>51970.319999999992</v>
      </c>
      <c r="GIW55" s="90">
        <f t="shared" si="797"/>
        <v>4330.8599999999997</v>
      </c>
      <c r="GIX55" s="115">
        <f t="shared" ref="GIX55" si="3176">GIW55</f>
        <v>4330.8599999999997</v>
      </c>
      <c r="GIY55" s="115">
        <f t="shared" si="798"/>
        <v>4330.8599999999997</v>
      </c>
      <c r="GIZ55" s="115">
        <f t="shared" si="798"/>
        <v>4330.8599999999997</v>
      </c>
      <c r="GJA55" s="115">
        <f t="shared" si="798"/>
        <v>4330.8599999999997</v>
      </c>
      <c r="GJB55" s="115">
        <f t="shared" si="798"/>
        <v>4330.8599999999997</v>
      </c>
      <c r="GJC55" s="115">
        <f t="shared" si="798"/>
        <v>4330.8599999999997</v>
      </c>
      <c r="GJD55" s="115">
        <f t="shared" si="798"/>
        <v>4330.8599999999997</v>
      </c>
      <c r="GJE55" s="115">
        <f t="shared" si="798"/>
        <v>4330.8599999999997</v>
      </c>
      <c r="GJF55" s="115">
        <f t="shared" si="798"/>
        <v>4330.8599999999997</v>
      </c>
      <c r="GJG55" s="115">
        <f t="shared" si="798"/>
        <v>4330.8599999999997</v>
      </c>
      <c r="GJH55" s="115">
        <f t="shared" si="798"/>
        <v>4330.8599999999997</v>
      </c>
      <c r="GJI55" s="115">
        <f t="shared" si="798"/>
        <v>4330.8599999999997</v>
      </c>
      <c r="GJJ55" s="95">
        <f t="shared" si="799"/>
        <v>51970.32</v>
      </c>
      <c r="GJK55" s="106" t="s">
        <v>862</v>
      </c>
      <c r="GJL55" s="105">
        <v>51970.319999999992</v>
      </c>
      <c r="GJM55" s="90">
        <f t="shared" si="800"/>
        <v>4330.8599999999997</v>
      </c>
      <c r="GJN55" s="115">
        <f t="shared" ref="GJN55" si="3177">GJM55</f>
        <v>4330.8599999999997</v>
      </c>
      <c r="GJO55" s="115">
        <f t="shared" si="801"/>
        <v>4330.8599999999997</v>
      </c>
      <c r="GJP55" s="115">
        <f t="shared" si="801"/>
        <v>4330.8599999999997</v>
      </c>
      <c r="GJQ55" s="115">
        <f t="shared" si="801"/>
        <v>4330.8599999999997</v>
      </c>
      <c r="GJR55" s="115">
        <f t="shared" si="801"/>
        <v>4330.8599999999997</v>
      </c>
      <c r="GJS55" s="115">
        <f t="shared" si="801"/>
        <v>4330.8599999999997</v>
      </c>
      <c r="GJT55" s="115">
        <f t="shared" si="801"/>
        <v>4330.8599999999997</v>
      </c>
      <c r="GJU55" s="115">
        <f t="shared" si="801"/>
        <v>4330.8599999999997</v>
      </c>
      <c r="GJV55" s="115">
        <f t="shared" si="801"/>
        <v>4330.8599999999997</v>
      </c>
      <c r="GJW55" s="115">
        <f t="shared" si="801"/>
        <v>4330.8599999999997</v>
      </c>
      <c r="GJX55" s="115">
        <f t="shared" si="801"/>
        <v>4330.8599999999997</v>
      </c>
      <c r="GJY55" s="115">
        <f t="shared" si="801"/>
        <v>4330.8599999999997</v>
      </c>
      <c r="GJZ55" s="95">
        <f t="shared" si="802"/>
        <v>51970.32</v>
      </c>
      <c r="GKA55" s="106" t="s">
        <v>862</v>
      </c>
      <c r="GKB55" s="105">
        <v>51970.319999999992</v>
      </c>
      <c r="GKC55" s="90">
        <f t="shared" si="803"/>
        <v>4330.8599999999997</v>
      </c>
      <c r="GKD55" s="115">
        <f t="shared" ref="GKD55" si="3178">GKC55</f>
        <v>4330.8599999999997</v>
      </c>
      <c r="GKE55" s="115">
        <f t="shared" si="804"/>
        <v>4330.8599999999997</v>
      </c>
      <c r="GKF55" s="115">
        <f t="shared" si="804"/>
        <v>4330.8599999999997</v>
      </c>
      <c r="GKG55" s="115">
        <f t="shared" si="804"/>
        <v>4330.8599999999997</v>
      </c>
      <c r="GKH55" s="115">
        <f t="shared" si="804"/>
        <v>4330.8599999999997</v>
      </c>
      <c r="GKI55" s="115">
        <f t="shared" si="804"/>
        <v>4330.8599999999997</v>
      </c>
      <c r="GKJ55" s="115">
        <f t="shared" si="804"/>
        <v>4330.8599999999997</v>
      </c>
      <c r="GKK55" s="115">
        <f t="shared" si="804"/>
        <v>4330.8599999999997</v>
      </c>
      <c r="GKL55" s="115">
        <f t="shared" si="804"/>
        <v>4330.8599999999997</v>
      </c>
      <c r="GKM55" s="115">
        <f t="shared" si="804"/>
        <v>4330.8599999999997</v>
      </c>
      <c r="GKN55" s="115">
        <f t="shared" si="804"/>
        <v>4330.8599999999997</v>
      </c>
      <c r="GKO55" s="115">
        <f t="shared" si="804"/>
        <v>4330.8599999999997</v>
      </c>
      <c r="GKP55" s="95">
        <f t="shared" si="805"/>
        <v>51970.32</v>
      </c>
      <c r="GKQ55" s="106" t="s">
        <v>862</v>
      </c>
      <c r="GKR55" s="105">
        <v>51970.319999999992</v>
      </c>
      <c r="GKS55" s="90">
        <f t="shared" si="806"/>
        <v>4330.8599999999997</v>
      </c>
      <c r="GKT55" s="115">
        <f t="shared" ref="GKT55" si="3179">GKS55</f>
        <v>4330.8599999999997</v>
      </c>
      <c r="GKU55" s="115">
        <f t="shared" si="807"/>
        <v>4330.8599999999997</v>
      </c>
      <c r="GKV55" s="115">
        <f t="shared" si="807"/>
        <v>4330.8599999999997</v>
      </c>
      <c r="GKW55" s="115">
        <f t="shared" si="807"/>
        <v>4330.8599999999997</v>
      </c>
      <c r="GKX55" s="115">
        <f t="shared" si="807"/>
        <v>4330.8599999999997</v>
      </c>
      <c r="GKY55" s="115">
        <f t="shared" si="807"/>
        <v>4330.8599999999997</v>
      </c>
      <c r="GKZ55" s="115">
        <f t="shared" si="807"/>
        <v>4330.8599999999997</v>
      </c>
      <c r="GLA55" s="115">
        <f t="shared" si="807"/>
        <v>4330.8599999999997</v>
      </c>
      <c r="GLB55" s="115">
        <f t="shared" si="807"/>
        <v>4330.8599999999997</v>
      </c>
      <c r="GLC55" s="115">
        <f t="shared" si="807"/>
        <v>4330.8599999999997</v>
      </c>
      <c r="GLD55" s="115">
        <f t="shared" si="807"/>
        <v>4330.8599999999997</v>
      </c>
      <c r="GLE55" s="115">
        <f t="shared" si="807"/>
        <v>4330.8599999999997</v>
      </c>
      <c r="GLF55" s="95">
        <f t="shared" si="808"/>
        <v>51970.32</v>
      </c>
      <c r="GLG55" s="106" t="s">
        <v>862</v>
      </c>
      <c r="GLH55" s="105">
        <v>51970.319999999992</v>
      </c>
      <c r="GLI55" s="90">
        <f t="shared" si="809"/>
        <v>4330.8599999999997</v>
      </c>
      <c r="GLJ55" s="115">
        <f t="shared" ref="GLJ55" si="3180">GLI55</f>
        <v>4330.8599999999997</v>
      </c>
      <c r="GLK55" s="115">
        <f t="shared" si="810"/>
        <v>4330.8599999999997</v>
      </c>
      <c r="GLL55" s="115">
        <f t="shared" si="810"/>
        <v>4330.8599999999997</v>
      </c>
      <c r="GLM55" s="115">
        <f t="shared" si="810"/>
        <v>4330.8599999999997</v>
      </c>
      <c r="GLN55" s="115">
        <f t="shared" si="810"/>
        <v>4330.8599999999997</v>
      </c>
      <c r="GLO55" s="115">
        <f t="shared" si="810"/>
        <v>4330.8599999999997</v>
      </c>
      <c r="GLP55" s="115">
        <f t="shared" si="810"/>
        <v>4330.8599999999997</v>
      </c>
      <c r="GLQ55" s="115">
        <f t="shared" si="810"/>
        <v>4330.8599999999997</v>
      </c>
      <c r="GLR55" s="115">
        <f t="shared" si="810"/>
        <v>4330.8599999999997</v>
      </c>
      <c r="GLS55" s="115">
        <f t="shared" si="810"/>
        <v>4330.8599999999997</v>
      </c>
      <c r="GLT55" s="115">
        <f t="shared" si="810"/>
        <v>4330.8599999999997</v>
      </c>
      <c r="GLU55" s="115">
        <f t="shared" si="810"/>
        <v>4330.8599999999997</v>
      </c>
      <c r="GLV55" s="95">
        <f t="shared" si="811"/>
        <v>51970.32</v>
      </c>
      <c r="GLW55" s="106" t="s">
        <v>862</v>
      </c>
      <c r="GLX55" s="105">
        <v>51970.319999999992</v>
      </c>
      <c r="GLY55" s="90">
        <f t="shared" si="812"/>
        <v>4330.8599999999997</v>
      </c>
      <c r="GLZ55" s="115">
        <f t="shared" ref="GLZ55" si="3181">GLY55</f>
        <v>4330.8599999999997</v>
      </c>
      <c r="GMA55" s="115">
        <f t="shared" si="813"/>
        <v>4330.8599999999997</v>
      </c>
      <c r="GMB55" s="115">
        <f t="shared" si="813"/>
        <v>4330.8599999999997</v>
      </c>
      <c r="GMC55" s="115">
        <f t="shared" si="813"/>
        <v>4330.8599999999997</v>
      </c>
      <c r="GMD55" s="115">
        <f t="shared" si="813"/>
        <v>4330.8599999999997</v>
      </c>
      <c r="GME55" s="115">
        <f t="shared" si="813"/>
        <v>4330.8599999999997</v>
      </c>
      <c r="GMF55" s="115">
        <f t="shared" si="813"/>
        <v>4330.8599999999997</v>
      </c>
      <c r="GMG55" s="115">
        <f t="shared" si="813"/>
        <v>4330.8599999999997</v>
      </c>
      <c r="GMH55" s="115">
        <f t="shared" si="813"/>
        <v>4330.8599999999997</v>
      </c>
      <c r="GMI55" s="115">
        <f t="shared" si="813"/>
        <v>4330.8599999999997</v>
      </c>
      <c r="GMJ55" s="115">
        <f t="shared" si="813"/>
        <v>4330.8599999999997</v>
      </c>
      <c r="GMK55" s="115">
        <f t="shared" si="813"/>
        <v>4330.8599999999997</v>
      </c>
      <c r="GML55" s="95">
        <f t="shared" si="814"/>
        <v>51970.32</v>
      </c>
      <c r="GMM55" s="106" t="s">
        <v>862</v>
      </c>
      <c r="GMN55" s="105">
        <v>51970.319999999992</v>
      </c>
      <c r="GMO55" s="90">
        <f t="shared" si="815"/>
        <v>4330.8599999999997</v>
      </c>
      <c r="GMP55" s="115">
        <f t="shared" ref="GMP55" si="3182">GMO55</f>
        <v>4330.8599999999997</v>
      </c>
      <c r="GMQ55" s="115">
        <f t="shared" si="816"/>
        <v>4330.8599999999997</v>
      </c>
      <c r="GMR55" s="115">
        <f t="shared" si="816"/>
        <v>4330.8599999999997</v>
      </c>
      <c r="GMS55" s="115">
        <f t="shared" si="816"/>
        <v>4330.8599999999997</v>
      </c>
      <c r="GMT55" s="115">
        <f t="shared" si="816"/>
        <v>4330.8599999999997</v>
      </c>
      <c r="GMU55" s="115">
        <f t="shared" si="816"/>
        <v>4330.8599999999997</v>
      </c>
      <c r="GMV55" s="115">
        <f t="shared" si="816"/>
        <v>4330.8599999999997</v>
      </c>
      <c r="GMW55" s="115">
        <f t="shared" si="816"/>
        <v>4330.8599999999997</v>
      </c>
      <c r="GMX55" s="115">
        <f t="shared" si="816"/>
        <v>4330.8599999999997</v>
      </c>
      <c r="GMY55" s="115">
        <f t="shared" si="816"/>
        <v>4330.8599999999997</v>
      </c>
      <c r="GMZ55" s="115">
        <f t="shared" si="816"/>
        <v>4330.8599999999997</v>
      </c>
      <c r="GNA55" s="115">
        <f t="shared" si="816"/>
        <v>4330.8599999999997</v>
      </c>
      <c r="GNB55" s="95">
        <f t="shared" si="817"/>
        <v>51970.32</v>
      </c>
      <c r="GNC55" s="106" t="s">
        <v>862</v>
      </c>
      <c r="GND55" s="105">
        <v>51970.319999999992</v>
      </c>
      <c r="GNE55" s="90">
        <f t="shared" si="818"/>
        <v>4330.8599999999997</v>
      </c>
      <c r="GNF55" s="115">
        <f t="shared" ref="GNF55" si="3183">GNE55</f>
        <v>4330.8599999999997</v>
      </c>
      <c r="GNG55" s="115">
        <f t="shared" si="819"/>
        <v>4330.8599999999997</v>
      </c>
      <c r="GNH55" s="115">
        <f t="shared" si="819"/>
        <v>4330.8599999999997</v>
      </c>
      <c r="GNI55" s="115">
        <f t="shared" si="819"/>
        <v>4330.8599999999997</v>
      </c>
      <c r="GNJ55" s="115">
        <f t="shared" si="819"/>
        <v>4330.8599999999997</v>
      </c>
      <c r="GNK55" s="115">
        <f t="shared" si="819"/>
        <v>4330.8599999999997</v>
      </c>
      <c r="GNL55" s="115">
        <f t="shared" si="819"/>
        <v>4330.8599999999997</v>
      </c>
      <c r="GNM55" s="115">
        <f t="shared" si="819"/>
        <v>4330.8599999999997</v>
      </c>
      <c r="GNN55" s="115">
        <f t="shared" si="819"/>
        <v>4330.8599999999997</v>
      </c>
      <c r="GNO55" s="115">
        <f t="shared" si="819"/>
        <v>4330.8599999999997</v>
      </c>
      <c r="GNP55" s="115">
        <f t="shared" si="819"/>
        <v>4330.8599999999997</v>
      </c>
      <c r="GNQ55" s="115">
        <f t="shared" si="819"/>
        <v>4330.8599999999997</v>
      </c>
      <c r="GNR55" s="95">
        <f t="shared" si="820"/>
        <v>51970.32</v>
      </c>
      <c r="GNS55" s="106" t="s">
        <v>862</v>
      </c>
      <c r="GNT55" s="105">
        <v>51970.319999999992</v>
      </c>
      <c r="GNU55" s="90">
        <f t="shared" si="821"/>
        <v>4330.8599999999997</v>
      </c>
      <c r="GNV55" s="115">
        <f t="shared" ref="GNV55" si="3184">GNU55</f>
        <v>4330.8599999999997</v>
      </c>
      <c r="GNW55" s="115">
        <f t="shared" si="822"/>
        <v>4330.8599999999997</v>
      </c>
      <c r="GNX55" s="115">
        <f t="shared" si="822"/>
        <v>4330.8599999999997</v>
      </c>
      <c r="GNY55" s="115">
        <f t="shared" si="822"/>
        <v>4330.8599999999997</v>
      </c>
      <c r="GNZ55" s="115">
        <f t="shared" si="822"/>
        <v>4330.8599999999997</v>
      </c>
      <c r="GOA55" s="115">
        <f t="shared" si="822"/>
        <v>4330.8599999999997</v>
      </c>
      <c r="GOB55" s="115">
        <f t="shared" si="822"/>
        <v>4330.8599999999997</v>
      </c>
      <c r="GOC55" s="115">
        <f t="shared" si="822"/>
        <v>4330.8599999999997</v>
      </c>
      <c r="GOD55" s="115">
        <f t="shared" si="822"/>
        <v>4330.8599999999997</v>
      </c>
      <c r="GOE55" s="115">
        <f t="shared" si="822"/>
        <v>4330.8599999999997</v>
      </c>
      <c r="GOF55" s="115">
        <f t="shared" si="822"/>
        <v>4330.8599999999997</v>
      </c>
      <c r="GOG55" s="115">
        <f t="shared" si="822"/>
        <v>4330.8599999999997</v>
      </c>
      <c r="GOH55" s="95">
        <f t="shared" si="823"/>
        <v>51970.32</v>
      </c>
      <c r="GOI55" s="106" t="s">
        <v>862</v>
      </c>
      <c r="GOJ55" s="105">
        <v>51970.319999999992</v>
      </c>
      <c r="GOK55" s="90">
        <f t="shared" si="824"/>
        <v>4330.8599999999997</v>
      </c>
      <c r="GOL55" s="115">
        <f t="shared" ref="GOL55" si="3185">GOK55</f>
        <v>4330.8599999999997</v>
      </c>
      <c r="GOM55" s="115">
        <f t="shared" si="825"/>
        <v>4330.8599999999997</v>
      </c>
      <c r="GON55" s="115">
        <f t="shared" si="825"/>
        <v>4330.8599999999997</v>
      </c>
      <c r="GOO55" s="115">
        <f t="shared" si="825"/>
        <v>4330.8599999999997</v>
      </c>
      <c r="GOP55" s="115">
        <f t="shared" si="825"/>
        <v>4330.8599999999997</v>
      </c>
      <c r="GOQ55" s="115">
        <f t="shared" si="825"/>
        <v>4330.8599999999997</v>
      </c>
      <c r="GOR55" s="115">
        <f t="shared" si="825"/>
        <v>4330.8599999999997</v>
      </c>
      <c r="GOS55" s="115">
        <f t="shared" si="825"/>
        <v>4330.8599999999997</v>
      </c>
      <c r="GOT55" s="115">
        <f t="shared" si="825"/>
        <v>4330.8599999999997</v>
      </c>
      <c r="GOU55" s="115">
        <f t="shared" si="825"/>
        <v>4330.8599999999997</v>
      </c>
      <c r="GOV55" s="115">
        <f t="shared" si="825"/>
        <v>4330.8599999999997</v>
      </c>
      <c r="GOW55" s="115">
        <f t="shared" si="825"/>
        <v>4330.8599999999997</v>
      </c>
      <c r="GOX55" s="95">
        <f t="shared" si="826"/>
        <v>51970.32</v>
      </c>
      <c r="GOY55" s="106" t="s">
        <v>862</v>
      </c>
      <c r="GOZ55" s="105">
        <v>51970.319999999992</v>
      </c>
      <c r="GPA55" s="90">
        <f t="shared" si="827"/>
        <v>4330.8599999999997</v>
      </c>
      <c r="GPB55" s="115">
        <f t="shared" ref="GPB55" si="3186">GPA55</f>
        <v>4330.8599999999997</v>
      </c>
      <c r="GPC55" s="115">
        <f t="shared" si="828"/>
        <v>4330.8599999999997</v>
      </c>
      <c r="GPD55" s="115">
        <f t="shared" si="828"/>
        <v>4330.8599999999997</v>
      </c>
      <c r="GPE55" s="115">
        <f t="shared" si="828"/>
        <v>4330.8599999999997</v>
      </c>
      <c r="GPF55" s="115">
        <f t="shared" si="828"/>
        <v>4330.8599999999997</v>
      </c>
      <c r="GPG55" s="115">
        <f t="shared" si="828"/>
        <v>4330.8599999999997</v>
      </c>
      <c r="GPH55" s="115">
        <f t="shared" si="828"/>
        <v>4330.8599999999997</v>
      </c>
      <c r="GPI55" s="115">
        <f t="shared" si="828"/>
        <v>4330.8599999999997</v>
      </c>
      <c r="GPJ55" s="115">
        <f t="shared" si="828"/>
        <v>4330.8599999999997</v>
      </c>
      <c r="GPK55" s="115">
        <f t="shared" si="828"/>
        <v>4330.8599999999997</v>
      </c>
      <c r="GPL55" s="115">
        <f t="shared" si="828"/>
        <v>4330.8599999999997</v>
      </c>
      <c r="GPM55" s="115">
        <f t="shared" si="828"/>
        <v>4330.8599999999997</v>
      </c>
      <c r="GPN55" s="95">
        <f t="shared" si="829"/>
        <v>51970.32</v>
      </c>
      <c r="GPO55" s="106" t="s">
        <v>862</v>
      </c>
      <c r="GPP55" s="105">
        <v>51970.319999999992</v>
      </c>
      <c r="GPQ55" s="90">
        <f t="shared" si="830"/>
        <v>4330.8599999999997</v>
      </c>
      <c r="GPR55" s="115">
        <f t="shared" ref="GPR55" si="3187">GPQ55</f>
        <v>4330.8599999999997</v>
      </c>
      <c r="GPS55" s="115">
        <f t="shared" si="831"/>
        <v>4330.8599999999997</v>
      </c>
      <c r="GPT55" s="115">
        <f t="shared" si="831"/>
        <v>4330.8599999999997</v>
      </c>
      <c r="GPU55" s="115">
        <f t="shared" si="831"/>
        <v>4330.8599999999997</v>
      </c>
      <c r="GPV55" s="115">
        <f t="shared" si="831"/>
        <v>4330.8599999999997</v>
      </c>
      <c r="GPW55" s="115">
        <f t="shared" si="831"/>
        <v>4330.8599999999997</v>
      </c>
      <c r="GPX55" s="115">
        <f t="shared" si="831"/>
        <v>4330.8599999999997</v>
      </c>
      <c r="GPY55" s="115">
        <f t="shared" si="831"/>
        <v>4330.8599999999997</v>
      </c>
      <c r="GPZ55" s="115">
        <f t="shared" si="831"/>
        <v>4330.8599999999997</v>
      </c>
      <c r="GQA55" s="115">
        <f t="shared" si="831"/>
        <v>4330.8599999999997</v>
      </c>
      <c r="GQB55" s="115">
        <f t="shared" si="831"/>
        <v>4330.8599999999997</v>
      </c>
      <c r="GQC55" s="115">
        <f t="shared" si="831"/>
        <v>4330.8599999999997</v>
      </c>
      <c r="GQD55" s="95">
        <f t="shared" si="832"/>
        <v>51970.32</v>
      </c>
      <c r="GQE55" s="106" t="s">
        <v>862</v>
      </c>
      <c r="GQF55" s="105">
        <v>51970.319999999992</v>
      </c>
      <c r="GQG55" s="90">
        <f t="shared" si="833"/>
        <v>4330.8599999999997</v>
      </c>
      <c r="GQH55" s="115">
        <f t="shared" ref="GQH55" si="3188">GQG55</f>
        <v>4330.8599999999997</v>
      </c>
      <c r="GQI55" s="115">
        <f t="shared" si="834"/>
        <v>4330.8599999999997</v>
      </c>
      <c r="GQJ55" s="115">
        <f t="shared" si="834"/>
        <v>4330.8599999999997</v>
      </c>
      <c r="GQK55" s="115">
        <f t="shared" si="834"/>
        <v>4330.8599999999997</v>
      </c>
      <c r="GQL55" s="115">
        <f t="shared" si="834"/>
        <v>4330.8599999999997</v>
      </c>
      <c r="GQM55" s="115">
        <f t="shared" si="834"/>
        <v>4330.8599999999997</v>
      </c>
      <c r="GQN55" s="115">
        <f t="shared" si="834"/>
        <v>4330.8599999999997</v>
      </c>
      <c r="GQO55" s="115">
        <f t="shared" si="834"/>
        <v>4330.8599999999997</v>
      </c>
      <c r="GQP55" s="115">
        <f t="shared" si="834"/>
        <v>4330.8599999999997</v>
      </c>
      <c r="GQQ55" s="115">
        <f t="shared" si="834"/>
        <v>4330.8599999999997</v>
      </c>
      <c r="GQR55" s="115">
        <f t="shared" si="834"/>
        <v>4330.8599999999997</v>
      </c>
      <c r="GQS55" s="115">
        <f t="shared" si="834"/>
        <v>4330.8599999999997</v>
      </c>
      <c r="GQT55" s="95">
        <f t="shared" si="835"/>
        <v>51970.32</v>
      </c>
      <c r="GQU55" s="106" t="s">
        <v>862</v>
      </c>
      <c r="GQV55" s="105">
        <v>51970.319999999992</v>
      </c>
      <c r="GQW55" s="90">
        <f t="shared" si="836"/>
        <v>4330.8599999999997</v>
      </c>
      <c r="GQX55" s="115">
        <f t="shared" ref="GQX55" si="3189">GQW55</f>
        <v>4330.8599999999997</v>
      </c>
      <c r="GQY55" s="115">
        <f t="shared" si="837"/>
        <v>4330.8599999999997</v>
      </c>
      <c r="GQZ55" s="115">
        <f t="shared" si="837"/>
        <v>4330.8599999999997</v>
      </c>
      <c r="GRA55" s="115">
        <f t="shared" si="837"/>
        <v>4330.8599999999997</v>
      </c>
      <c r="GRB55" s="115">
        <f t="shared" si="837"/>
        <v>4330.8599999999997</v>
      </c>
      <c r="GRC55" s="115">
        <f t="shared" si="837"/>
        <v>4330.8599999999997</v>
      </c>
      <c r="GRD55" s="115">
        <f t="shared" si="837"/>
        <v>4330.8599999999997</v>
      </c>
      <c r="GRE55" s="115">
        <f t="shared" si="837"/>
        <v>4330.8599999999997</v>
      </c>
      <c r="GRF55" s="115">
        <f t="shared" si="837"/>
        <v>4330.8599999999997</v>
      </c>
      <c r="GRG55" s="115">
        <f t="shared" si="837"/>
        <v>4330.8599999999997</v>
      </c>
      <c r="GRH55" s="115">
        <f t="shared" si="837"/>
        <v>4330.8599999999997</v>
      </c>
      <c r="GRI55" s="115">
        <f t="shared" si="837"/>
        <v>4330.8599999999997</v>
      </c>
      <c r="GRJ55" s="95">
        <f t="shared" si="838"/>
        <v>51970.32</v>
      </c>
      <c r="GRK55" s="106" t="s">
        <v>862</v>
      </c>
      <c r="GRL55" s="105">
        <v>51970.319999999992</v>
      </c>
      <c r="GRM55" s="90">
        <f t="shared" si="839"/>
        <v>4330.8599999999997</v>
      </c>
      <c r="GRN55" s="115">
        <f t="shared" ref="GRN55" si="3190">GRM55</f>
        <v>4330.8599999999997</v>
      </c>
      <c r="GRO55" s="115">
        <f t="shared" si="840"/>
        <v>4330.8599999999997</v>
      </c>
      <c r="GRP55" s="115">
        <f t="shared" si="840"/>
        <v>4330.8599999999997</v>
      </c>
      <c r="GRQ55" s="115">
        <f t="shared" si="840"/>
        <v>4330.8599999999997</v>
      </c>
      <c r="GRR55" s="115">
        <f t="shared" si="840"/>
        <v>4330.8599999999997</v>
      </c>
      <c r="GRS55" s="115">
        <f t="shared" si="840"/>
        <v>4330.8599999999997</v>
      </c>
      <c r="GRT55" s="115">
        <f t="shared" si="840"/>
        <v>4330.8599999999997</v>
      </c>
      <c r="GRU55" s="115">
        <f t="shared" si="840"/>
        <v>4330.8599999999997</v>
      </c>
      <c r="GRV55" s="115">
        <f t="shared" si="840"/>
        <v>4330.8599999999997</v>
      </c>
      <c r="GRW55" s="115">
        <f t="shared" si="840"/>
        <v>4330.8599999999997</v>
      </c>
      <c r="GRX55" s="115">
        <f t="shared" si="840"/>
        <v>4330.8599999999997</v>
      </c>
      <c r="GRY55" s="115">
        <f t="shared" si="840"/>
        <v>4330.8599999999997</v>
      </c>
      <c r="GRZ55" s="95">
        <f t="shared" si="841"/>
        <v>51970.32</v>
      </c>
      <c r="GSA55" s="106" t="s">
        <v>862</v>
      </c>
      <c r="GSB55" s="105">
        <v>51970.319999999992</v>
      </c>
      <c r="GSC55" s="90">
        <f t="shared" si="842"/>
        <v>4330.8599999999997</v>
      </c>
      <c r="GSD55" s="115">
        <f t="shared" ref="GSD55" si="3191">GSC55</f>
        <v>4330.8599999999997</v>
      </c>
      <c r="GSE55" s="115">
        <f t="shared" si="843"/>
        <v>4330.8599999999997</v>
      </c>
      <c r="GSF55" s="115">
        <f t="shared" si="843"/>
        <v>4330.8599999999997</v>
      </c>
      <c r="GSG55" s="115">
        <f t="shared" si="843"/>
        <v>4330.8599999999997</v>
      </c>
      <c r="GSH55" s="115">
        <f t="shared" si="843"/>
        <v>4330.8599999999997</v>
      </c>
      <c r="GSI55" s="115">
        <f t="shared" si="843"/>
        <v>4330.8599999999997</v>
      </c>
      <c r="GSJ55" s="115">
        <f t="shared" si="843"/>
        <v>4330.8599999999997</v>
      </c>
      <c r="GSK55" s="115">
        <f t="shared" si="843"/>
        <v>4330.8599999999997</v>
      </c>
      <c r="GSL55" s="115">
        <f t="shared" si="843"/>
        <v>4330.8599999999997</v>
      </c>
      <c r="GSM55" s="115">
        <f t="shared" si="843"/>
        <v>4330.8599999999997</v>
      </c>
      <c r="GSN55" s="115">
        <f t="shared" si="843"/>
        <v>4330.8599999999997</v>
      </c>
      <c r="GSO55" s="115">
        <f t="shared" si="843"/>
        <v>4330.8599999999997</v>
      </c>
      <c r="GSP55" s="95">
        <f t="shared" si="844"/>
        <v>51970.32</v>
      </c>
      <c r="GSQ55" s="106" t="s">
        <v>862</v>
      </c>
      <c r="GSR55" s="105">
        <v>51970.319999999992</v>
      </c>
      <c r="GSS55" s="90">
        <f t="shared" si="845"/>
        <v>4330.8599999999997</v>
      </c>
      <c r="GST55" s="115">
        <f t="shared" ref="GST55" si="3192">GSS55</f>
        <v>4330.8599999999997</v>
      </c>
      <c r="GSU55" s="115">
        <f t="shared" si="846"/>
        <v>4330.8599999999997</v>
      </c>
      <c r="GSV55" s="115">
        <f t="shared" si="846"/>
        <v>4330.8599999999997</v>
      </c>
      <c r="GSW55" s="115">
        <f t="shared" si="846"/>
        <v>4330.8599999999997</v>
      </c>
      <c r="GSX55" s="115">
        <f t="shared" si="846"/>
        <v>4330.8599999999997</v>
      </c>
      <c r="GSY55" s="115">
        <f t="shared" si="846"/>
        <v>4330.8599999999997</v>
      </c>
      <c r="GSZ55" s="115">
        <f t="shared" si="846"/>
        <v>4330.8599999999997</v>
      </c>
      <c r="GTA55" s="115">
        <f t="shared" si="846"/>
        <v>4330.8599999999997</v>
      </c>
      <c r="GTB55" s="115">
        <f t="shared" si="846"/>
        <v>4330.8599999999997</v>
      </c>
      <c r="GTC55" s="115">
        <f t="shared" si="846"/>
        <v>4330.8599999999997</v>
      </c>
      <c r="GTD55" s="115">
        <f t="shared" si="846"/>
        <v>4330.8599999999997</v>
      </c>
      <c r="GTE55" s="115">
        <f t="shared" si="846"/>
        <v>4330.8599999999997</v>
      </c>
      <c r="GTF55" s="95">
        <f t="shared" si="847"/>
        <v>51970.32</v>
      </c>
      <c r="GTG55" s="106" t="s">
        <v>862</v>
      </c>
      <c r="GTH55" s="105">
        <v>51970.319999999992</v>
      </c>
      <c r="GTI55" s="90">
        <f t="shared" si="848"/>
        <v>4330.8599999999997</v>
      </c>
      <c r="GTJ55" s="115">
        <f t="shared" ref="GTJ55" si="3193">GTI55</f>
        <v>4330.8599999999997</v>
      </c>
      <c r="GTK55" s="115">
        <f t="shared" si="849"/>
        <v>4330.8599999999997</v>
      </c>
      <c r="GTL55" s="115">
        <f t="shared" si="849"/>
        <v>4330.8599999999997</v>
      </c>
      <c r="GTM55" s="115">
        <f t="shared" si="849"/>
        <v>4330.8599999999997</v>
      </c>
      <c r="GTN55" s="115">
        <f t="shared" si="849"/>
        <v>4330.8599999999997</v>
      </c>
      <c r="GTO55" s="115">
        <f t="shared" si="849"/>
        <v>4330.8599999999997</v>
      </c>
      <c r="GTP55" s="115">
        <f t="shared" si="849"/>
        <v>4330.8599999999997</v>
      </c>
      <c r="GTQ55" s="115">
        <f t="shared" si="849"/>
        <v>4330.8599999999997</v>
      </c>
      <c r="GTR55" s="115">
        <f t="shared" si="849"/>
        <v>4330.8599999999997</v>
      </c>
      <c r="GTS55" s="115">
        <f t="shared" si="849"/>
        <v>4330.8599999999997</v>
      </c>
      <c r="GTT55" s="115">
        <f t="shared" si="849"/>
        <v>4330.8599999999997</v>
      </c>
      <c r="GTU55" s="115">
        <f t="shared" si="849"/>
        <v>4330.8599999999997</v>
      </c>
      <c r="GTV55" s="95">
        <f t="shared" si="850"/>
        <v>51970.32</v>
      </c>
      <c r="GTW55" s="106" t="s">
        <v>862</v>
      </c>
      <c r="GTX55" s="105">
        <v>51970.319999999992</v>
      </c>
      <c r="GTY55" s="90">
        <f t="shared" si="851"/>
        <v>4330.8599999999997</v>
      </c>
      <c r="GTZ55" s="115">
        <f t="shared" ref="GTZ55" si="3194">GTY55</f>
        <v>4330.8599999999997</v>
      </c>
      <c r="GUA55" s="115">
        <f t="shared" si="852"/>
        <v>4330.8599999999997</v>
      </c>
      <c r="GUB55" s="115">
        <f t="shared" si="852"/>
        <v>4330.8599999999997</v>
      </c>
      <c r="GUC55" s="115">
        <f t="shared" si="852"/>
        <v>4330.8599999999997</v>
      </c>
      <c r="GUD55" s="115">
        <f t="shared" si="852"/>
        <v>4330.8599999999997</v>
      </c>
      <c r="GUE55" s="115">
        <f t="shared" si="852"/>
        <v>4330.8599999999997</v>
      </c>
      <c r="GUF55" s="115">
        <f t="shared" si="852"/>
        <v>4330.8599999999997</v>
      </c>
      <c r="GUG55" s="115">
        <f t="shared" si="852"/>
        <v>4330.8599999999997</v>
      </c>
      <c r="GUH55" s="115">
        <f t="shared" si="852"/>
        <v>4330.8599999999997</v>
      </c>
      <c r="GUI55" s="115">
        <f t="shared" si="852"/>
        <v>4330.8599999999997</v>
      </c>
      <c r="GUJ55" s="115">
        <f t="shared" si="852"/>
        <v>4330.8599999999997</v>
      </c>
      <c r="GUK55" s="115">
        <f t="shared" si="852"/>
        <v>4330.8599999999997</v>
      </c>
      <c r="GUL55" s="95">
        <f t="shared" si="853"/>
        <v>51970.32</v>
      </c>
      <c r="GUM55" s="106" t="s">
        <v>862</v>
      </c>
      <c r="GUN55" s="105">
        <v>51970.319999999992</v>
      </c>
      <c r="GUO55" s="90">
        <f t="shared" si="854"/>
        <v>4330.8599999999997</v>
      </c>
      <c r="GUP55" s="115">
        <f t="shared" ref="GUP55" si="3195">GUO55</f>
        <v>4330.8599999999997</v>
      </c>
      <c r="GUQ55" s="115">
        <f t="shared" si="855"/>
        <v>4330.8599999999997</v>
      </c>
      <c r="GUR55" s="115">
        <f t="shared" si="855"/>
        <v>4330.8599999999997</v>
      </c>
      <c r="GUS55" s="115">
        <f t="shared" si="855"/>
        <v>4330.8599999999997</v>
      </c>
      <c r="GUT55" s="115">
        <f t="shared" si="855"/>
        <v>4330.8599999999997</v>
      </c>
      <c r="GUU55" s="115">
        <f t="shared" si="855"/>
        <v>4330.8599999999997</v>
      </c>
      <c r="GUV55" s="115">
        <f t="shared" si="855"/>
        <v>4330.8599999999997</v>
      </c>
      <c r="GUW55" s="115">
        <f t="shared" si="855"/>
        <v>4330.8599999999997</v>
      </c>
      <c r="GUX55" s="115">
        <f t="shared" si="855"/>
        <v>4330.8599999999997</v>
      </c>
      <c r="GUY55" s="115">
        <f t="shared" si="855"/>
        <v>4330.8599999999997</v>
      </c>
      <c r="GUZ55" s="115">
        <f t="shared" si="855"/>
        <v>4330.8599999999997</v>
      </c>
      <c r="GVA55" s="115">
        <f t="shared" si="855"/>
        <v>4330.8599999999997</v>
      </c>
      <c r="GVB55" s="95">
        <f t="shared" si="856"/>
        <v>51970.32</v>
      </c>
      <c r="GVC55" s="106" t="s">
        <v>862</v>
      </c>
      <c r="GVD55" s="105">
        <v>51970.319999999992</v>
      </c>
      <c r="GVE55" s="90">
        <f t="shared" si="857"/>
        <v>4330.8599999999997</v>
      </c>
      <c r="GVF55" s="115">
        <f t="shared" ref="GVF55" si="3196">GVE55</f>
        <v>4330.8599999999997</v>
      </c>
      <c r="GVG55" s="115">
        <f t="shared" si="858"/>
        <v>4330.8599999999997</v>
      </c>
      <c r="GVH55" s="115">
        <f t="shared" si="858"/>
        <v>4330.8599999999997</v>
      </c>
      <c r="GVI55" s="115">
        <f t="shared" si="858"/>
        <v>4330.8599999999997</v>
      </c>
      <c r="GVJ55" s="115">
        <f t="shared" si="858"/>
        <v>4330.8599999999997</v>
      </c>
      <c r="GVK55" s="115">
        <f t="shared" si="858"/>
        <v>4330.8599999999997</v>
      </c>
      <c r="GVL55" s="115">
        <f t="shared" si="858"/>
        <v>4330.8599999999997</v>
      </c>
      <c r="GVM55" s="115">
        <f t="shared" si="858"/>
        <v>4330.8599999999997</v>
      </c>
      <c r="GVN55" s="115">
        <f t="shared" si="858"/>
        <v>4330.8599999999997</v>
      </c>
      <c r="GVO55" s="115">
        <f t="shared" si="858"/>
        <v>4330.8599999999997</v>
      </c>
      <c r="GVP55" s="115">
        <f t="shared" si="858"/>
        <v>4330.8599999999997</v>
      </c>
      <c r="GVQ55" s="115">
        <f t="shared" si="858"/>
        <v>4330.8599999999997</v>
      </c>
      <c r="GVR55" s="95">
        <f t="shared" si="859"/>
        <v>51970.32</v>
      </c>
      <c r="GVS55" s="106" t="s">
        <v>862</v>
      </c>
      <c r="GVT55" s="105">
        <v>51970.319999999992</v>
      </c>
      <c r="GVU55" s="90">
        <f t="shared" si="860"/>
        <v>4330.8599999999997</v>
      </c>
      <c r="GVV55" s="115">
        <f t="shared" ref="GVV55" si="3197">GVU55</f>
        <v>4330.8599999999997</v>
      </c>
      <c r="GVW55" s="115">
        <f t="shared" si="861"/>
        <v>4330.8599999999997</v>
      </c>
      <c r="GVX55" s="115">
        <f t="shared" si="861"/>
        <v>4330.8599999999997</v>
      </c>
      <c r="GVY55" s="115">
        <f t="shared" si="861"/>
        <v>4330.8599999999997</v>
      </c>
      <c r="GVZ55" s="115">
        <f t="shared" si="861"/>
        <v>4330.8599999999997</v>
      </c>
      <c r="GWA55" s="115">
        <f t="shared" si="861"/>
        <v>4330.8599999999997</v>
      </c>
      <c r="GWB55" s="115">
        <f t="shared" si="861"/>
        <v>4330.8599999999997</v>
      </c>
      <c r="GWC55" s="115">
        <f t="shared" si="861"/>
        <v>4330.8599999999997</v>
      </c>
      <c r="GWD55" s="115">
        <f t="shared" si="861"/>
        <v>4330.8599999999997</v>
      </c>
      <c r="GWE55" s="115">
        <f t="shared" si="861"/>
        <v>4330.8599999999997</v>
      </c>
      <c r="GWF55" s="115">
        <f t="shared" si="861"/>
        <v>4330.8599999999997</v>
      </c>
      <c r="GWG55" s="115">
        <f t="shared" si="861"/>
        <v>4330.8599999999997</v>
      </c>
      <c r="GWH55" s="95">
        <f t="shared" si="862"/>
        <v>51970.32</v>
      </c>
      <c r="GWI55" s="106" t="s">
        <v>862</v>
      </c>
      <c r="GWJ55" s="105">
        <v>51970.319999999992</v>
      </c>
      <c r="GWK55" s="90">
        <f t="shared" si="863"/>
        <v>4330.8599999999997</v>
      </c>
      <c r="GWL55" s="115">
        <f t="shared" ref="GWL55" si="3198">GWK55</f>
        <v>4330.8599999999997</v>
      </c>
      <c r="GWM55" s="115">
        <f t="shared" si="864"/>
        <v>4330.8599999999997</v>
      </c>
      <c r="GWN55" s="115">
        <f t="shared" si="864"/>
        <v>4330.8599999999997</v>
      </c>
      <c r="GWO55" s="115">
        <f t="shared" si="864"/>
        <v>4330.8599999999997</v>
      </c>
      <c r="GWP55" s="115">
        <f t="shared" si="864"/>
        <v>4330.8599999999997</v>
      </c>
      <c r="GWQ55" s="115">
        <f t="shared" si="864"/>
        <v>4330.8599999999997</v>
      </c>
      <c r="GWR55" s="115">
        <f t="shared" si="864"/>
        <v>4330.8599999999997</v>
      </c>
      <c r="GWS55" s="115">
        <f t="shared" si="864"/>
        <v>4330.8599999999997</v>
      </c>
      <c r="GWT55" s="115">
        <f t="shared" si="864"/>
        <v>4330.8599999999997</v>
      </c>
      <c r="GWU55" s="115">
        <f t="shared" si="864"/>
        <v>4330.8599999999997</v>
      </c>
      <c r="GWV55" s="115">
        <f t="shared" si="864"/>
        <v>4330.8599999999997</v>
      </c>
      <c r="GWW55" s="115">
        <f t="shared" si="864"/>
        <v>4330.8599999999997</v>
      </c>
      <c r="GWX55" s="95">
        <f t="shared" si="865"/>
        <v>51970.32</v>
      </c>
      <c r="GWY55" s="106" t="s">
        <v>862</v>
      </c>
      <c r="GWZ55" s="105">
        <v>51970.319999999992</v>
      </c>
      <c r="GXA55" s="90">
        <f t="shared" si="866"/>
        <v>4330.8599999999997</v>
      </c>
      <c r="GXB55" s="115">
        <f t="shared" ref="GXB55" si="3199">GXA55</f>
        <v>4330.8599999999997</v>
      </c>
      <c r="GXC55" s="115">
        <f t="shared" si="867"/>
        <v>4330.8599999999997</v>
      </c>
      <c r="GXD55" s="115">
        <f t="shared" si="867"/>
        <v>4330.8599999999997</v>
      </c>
      <c r="GXE55" s="115">
        <f t="shared" si="867"/>
        <v>4330.8599999999997</v>
      </c>
      <c r="GXF55" s="115">
        <f t="shared" si="867"/>
        <v>4330.8599999999997</v>
      </c>
      <c r="GXG55" s="115">
        <f t="shared" si="867"/>
        <v>4330.8599999999997</v>
      </c>
      <c r="GXH55" s="115">
        <f t="shared" si="867"/>
        <v>4330.8599999999997</v>
      </c>
      <c r="GXI55" s="115">
        <f t="shared" si="867"/>
        <v>4330.8599999999997</v>
      </c>
      <c r="GXJ55" s="115">
        <f t="shared" si="867"/>
        <v>4330.8599999999997</v>
      </c>
      <c r="GXK55" s="115">
        <f t="shared" si="867"/>
        <v>4330.8599999999997</v>
      </c>
      <c r="GXL55" s="115">
        <f t="shared" si="867"/>
        <v>4330.8599999999997</v>
      </c>
      <c r="GXM55" s="115">
        <f t="shared" si="867"/>
        <v>4330.8599999999997</v>
      </c>
      <c r="GXN55" s="95">
        <f t="shared" si="868"/>
        <v>51970.32</v>
      </c>
      <c r="GXO55" s="106" t="s">
        <v>862</v>
      </c>
      <c r="GXP55" s="105">
        <v>51970.319999999992</v>
      </c>
      <c r="GXQ55" s="90">
        <f t="shared" si="869"/>
        <v>4330.8599999999997</v>
      </c>
      <c r="GXR55" s="115">
        <f t="shared" ref="GXR55" si="3200">GXQ55</f>
        <v>4330.8599999999997</v>
      </c>
      <c r="GXS55" s="115">
        <f t="shared" si="870"/>
        <v>4330.8599999999997</v>
      </c>
      <c r="GXT55" s="115">
        <f t="shared" si="870"/>
        <v>4330.8599999999997</v>
      </c>
      <c r="GXU55" s="115">
        <f t="shared" si="870"/>
        <v>4330.8599999999997</v>
      </c>
      <c r="GXV55" s="115">
        <f t="shared" si="870"/>
        <v>4330.8599999999997</v>
      </c>
      <c r="GXW55" s="115">
        <f t="shared" si="870"/>
        <v>4330.8599999999997</v>
      </c>
      <c r="GXX55" s="115">
        <f t="shared" si="870"/>
        <v>4330.8599999999997</v>
      </c>
      <c r="GXY55" s="115">
        <f t="shared" si="870"/>
        <v>4330.8599999999997</v>
      </c>
      <c r="GXZ55" s="115">
        <f t="shared" si="870"/>
        <v>4330.8599999999997</v>
      </c>
      <c r="GYA55" s="115">
        <f t="shared" si="870"/>
        <v>4330.8599999999997</v>
      </c>
      <c r="GYB55" s="115">
        <f t="shared" si="870"/>
        <v>4330.8599999999997</v>
      </c>
      <c r="GYC55" s="115">
        <f t="shared" si="870"/>
        <v>4330.8599999999997</v>
      </c>
      <c r="GYD55" s="95">
        <f t="shared" si="871"/>
        <v>51970.32</v>
      </c>
      <c r="GYE55" s="106" t="s">
        <v>862</v>
      </c>
      <c r="GYF55" s="105">
        <v>51970.319999999992</v>
      </c>
      <c r="GYG55" s="90">
        <f t="shared" si="872"/>
        <v>4330.8599999999997</v>
      </c>
      <c r="GYH55" s="115">
        <f t="shared" ref="GYH55" si="3201">GYG55</f>
        <v>4330.8599999999997</v>
      </c>
      <c r="GYI55" s="115">
        <f t="shared" si="873"/>
        <v>4330.8599999999997</v>
      </c>
      <c r="GYJ55" s="115">
        <f t="shared" si="873"/>
        <v>4330.8599999999997</v>
      </c>
      <c r="GYK55" s="115">
        <f t="shared" si="873"/>
        <v>4330.8599999999997</v>
      </c>
      <c r="GYL55" s="115">
        <f t="shared" si="873"/>
        <v>4330.8599999999997</v>
      </c>
      <c r="GYM55" s="115">
        <f t="shared" si="873"/>
        <v>4330.8599999999997</v>
      </c>
      <c r="GYN55" s="115">
        <f t="shared" si="873"/>
        <v>4330.8599999999997</v>
      </c>
      <c r="GYO55" s="115">
        <f t="shared" si="873"/>
        <v>4330.8599999999997</v>
      </c>
      <c r="GYP55" s="115">
        <f t="shared" si="873"/>
        <v>4330.8599999999997</v>
      </c>
      <c r="GYQ55" s="115">
        <f t="shared" si="873"/>
        <v>4330.8599999999997</v>
      </c>
      <c r="GYR55" s="115">
        <f t="shared" si="873"/>
        <v>4330.8599999999997</v>
      </c>
      <c r="GYS55" s="115">
        <f t="shared" si="873"/>
        <v>4330.8599999999997</v>
      </c>
      <c r="GYT55" s="95">
        <f t="shared" si="874"/>
        <v>51970.32</v>
      </c>
      <c r="GYU55" s="106" t="s">
        <v>862</v>
      </c>
      <c r="GYV55" s="105">
        <v>51970.319999999992</v>
      </c>
      <c r="GYW55" s="90">
        <f t="shared" si="875"/>
        <v>4330.8599999999997</v>
      </c>
      <c r="GYX55" s="115">
        <f t="shared" ref="GYX55" si="3202">GYW55</f>
        <v>4330.8599999999997</v>
      </c>
      <c r="GYY55" s="115">
        <f t="shared" si="876"/>
        <v>4330.8599999999997</v>
      </c>
      <c r="GYZ55" s="115">
        <f t="shared" si="876"/>
        <v>4330.8599999999997</v>
      </c>
      <c r="GZA55" s="115">
        <f t="shared" si="876"/>
        <v>4330.8599999999997</v>
      </c>
      <c r="GZB55" s="115">
        <f t="shared" si="876"/>
        <v>4330.8599999999997</v>
      </c>
      <c r="GZC55" s="115">
        <f t="shared" si="876"/>
        <v>4330.8599999999997</v>
      </c>
      <c r="GZD55" s="115">
        <f t="shared" si="876"/>
        <v>4330.8599999999997</v>
      </c>
      <c r="GZE55" s="115">
        <f t="shared" si="876"/>
        <v>4330.8599999999997</v>
      </c>
      <c r="GZF55" s="115">
        <f t="shared" si="876"/>
        <v>4330.8599999999997</v>
      </c>
      <c r="GZG55" s="115">
        <f t="shared" si="876"/>
        <v>4330.8599999999997</v>
      </c>
      <c r="GZH55" s="115">
        <f t="shared" si="876"/>
        <v>4330.8599999999997</v>
      </c>
      <c r="GZI55" s="115">
        <f t="shared" si="876"/>
        <v>4330.8599999999997</v>
      </c>
      <c r="GZJ55" s="95">
        <f t="shared" si="877"/>
        <v>51970.32</v>
      </c>
      <c r="GZK55" s="106" t="s">
        <v>862</v>
      </c>
      <c r="GZL55" s="105">
        <v>51970.319999999992</v>
      </c>
      <c r="GZM55" s="90">
        <f t="shared" si="878"/>
        <v>4330.8599999999997</v>
      </c>
      <c r="GZN55" s="115">
        <f t="shared" ref="GZN55" si="3203">GZM55</f>
        <v>4330.8599999999997</v>
      </c>
      <c r="GZO55" s="115">
        <f t="shared" si="879"/>
        <v>4330.8599999999997</v>
      </c>
      <c r="GZP55" s="115">
        <f t="shared" si="879"/>
        <v>4330.8599999999997</v>
      </c>
      <c r="GZQ55" s="115">
        <f t="shared" si="879"/>
        <v>4330.8599999999997</v>
      </c>
      <c r="GZR55" s="115">
        <f t="shared" si="879"/>
        <v>4330.8599999999997</v>
      </c>
      <c r="GZS55" s="115">
        <f t="shared" si="879"/>
        <v>4330.8599999999997</v>
      </c>
      <c r="GZT55" s="115">
        <f t="shared" si="879"/>
        <v>4330.8599999999997</v>
      </c>
      <c r="GZU55" s="115">
        <f t="shared" si="879"/>
        <v>4330.8599999999997</v>
      </c>
      <c r="GZV55" s="115">
        <f t="shared" si="879"/>
        <v>4330.8599999999997</v>
      </c>
      <c r="GZW55" s="115">
        <f t="shared" si="879"/>
        <v>4330.8599999999997</v>
      </c>
      <c r="GZX55" s="115">
        <f t="shared" si="879"/>
        <v>4330.8599999999997</v>
      </c>
      <c r="GZY55" s="115">
        <f t="shared" si="879"/>
        <v>4330.8599999999997</v>
      </c>
      <c r="GZZ55" s="95">
        <f t="shared" si="880"/>
        <v>51970.32</v>
      </c>
      <c r="HAA55" s="106" t="s">
        <v>862</v>
      </c>
      <c r="HAB55" s="105">
        <v>51970.319999999992</v>
      </c>
      <c r="HAC55" s="90">
        <f t="shared" si="881"/>
        <v>4330.8599999999997</v>
      </c>
      <c r="HAD55" s="115">
        <f t="shared" ref="HAD55" si="3204">HAC55</f>
        <v>4330.8599999999997</v>
      </c>
      <c r="HAE55" s="115">
        <f t="shared" si="882"/>
        <v>4330.8599999999997</v>
      </c>
      <c r="HAF55" s="115">
        <f t="shared" si="882"/>
        <v>4330.8599999999997</v>
      </c>
      <c r="HAG55" s="115">
        <f t="shared" si="882"/>
        <v>4330.8599999999997</v>
      </c>
      <c r="HAH55" s="115">
        <f t="shared" si="882"/>
        <v>4330.8599999999997</v>
      </c>
      <c r="HAI55" s="115">
        <f t="shared" si="882"/>
        <v>4330.8599999999997</v>
      </c>
      <c r="HAJ55" s="115">
        <f t="shared" si="882"/>
        <v>4330.8599999999997</v>
      </c>
      <c r="HAK55" s="115">
        <f t="shared" si="882"/>
        <v>4330.8599999999997</v>
      </c>
      <c r="HAL55" s="115">
        <f t="shared" si="882"/>
        <v>4330.8599999999997</v>
      </c>
      <c r="HAM55" s="115">
        <f t="shared" si="882"/>
        <v>4330.8599999999997</v>
      </c>
      <c r="HAN55" s="115">
        <f t="shared" si="882"/>
        <v>4330.8599999999997</v>
      </c>
      <c r="HAO55" s="115">
        <f t="shared" si="882"/>
        <v>4330.8599999999997</v>
      </c>
      <c r="HAP55" s="95">
        <f t="shared" si="883"/>
        <v>51970.32</v>
      </c>
      <c r="HAQ55" s="106" t="s">
        <v>862</v>
      </c>
      <c r="HAR55" s="105">
        <v>51970.319999999992</v>
      </c>
      <c r="HAS55" s="90">
        <f t="shared" si="884"/>
        <v>4330.8599999999997</v>
      </c>
      <c r="HAT55" s="115">
        <f t="shared" ref="HAT55" si="3205">HAS55</f>
        <v>4330.8599999999997</v>
      </c>
      <c r="HAU55" s="115">
        <f t="shared" si="885"/>
        <v>4330.8599999999997</v>
      </c>
      <c r="HAV55" s="115">
        <f t="shared" si="885"/>
        <v>4330.8599999999997</v>
      </c>
      <c r="HAW55" s="115">
        <f t="shared" si="885"/>
        <v>4330.8599999999997</v>
      </c>
      <c r="HAX55" s="115">
        <f t="shared" si="885"/>
        <v>4330.8599999999997</v>
      </c>
      <c r="HAY55" s="115">
        <f t="shared" si="885"/>
        <v>4330.8599999999997</v>
      </c>
      <c r="HAZ55" s="115">
        <f t="shared" si="885"/>
        <v>4330.8599999999997</v>
      </c>
      <c r="HBA55" s="115">
        <f t="shared" si="885"/>
        <v>4330.8599999999997</v>
      </c>
      <c r="HBB55" s="115">
        <f t="shared" si="885"/>
        <v>4330.8599999999997</v>
      </c>
      <c r="HBC55" s="115">
        <f t="shared" si="885"/>
        <v>4330.8599999999997</v>
      </c>
      <c r="HBD55" s="115">
        <f t="shared" si="885"/>
        <v>4330.8599999999997</v>
      </c>
      <c r="HBE55" s="115">
        <f t="shared" si="885"/>
        <v>4330.8599999999997</v>
      </c>
      <c r="HBF55" s="95">
        <f t="shared" si="886"/>
        <v>51970.32</v>
      </c>
      <c r="HBG55" s="106" t="s">
        <v>862</v>
      </c>
      <c r="HBH55" s="105">
        <v>51970.319999999992</v>
      </c>
      <c r="HBI55" s="90">
        <f t="shared" si="887"/>
        <v>4330.8599999999997</v>
      </c>
      <c r="HBJ55" s="115">
        <f t="shared" ref="HBJ55" si="3206">HBI55</f>
        <v>4330.8599999999997</v>
      </c>
      <c r="HBK55" s="115">
        <f t="shared" si="888"/>
        <v>4330.8599999999997</v>
      </c>
      <c r="HBL55" s="115">
        <f t="shared" si="888"/>
        <v>4330.8599999999997</v>
      </c>
      <c r="HBM55" s="115">
        <f t="shared" si="888"/>
        <v>4330.8599999999997</v>
      </c>
      <c r="HBN55" s="115">
        <f t="shared" si="888"/>
        <v>4330.8599999999997</v>
      </c>
      <c r="HBO55" s="115">
        <f t="shared" si="888"/>
        <v>4330.8599999999997</v>
      </c>
      <c r="HBP55" s="115">
        <f t="shared" si="888"/>
        <v>4330.8599999999997</v>
      </c>
      <c r="HBQ55" s="115">
        <f t="shared" si="888"/>
        <v>4330.8599999999997</v>
      </c>
      <c r="HBR55" s="115">
        <f t="shared" si="888"/>
        <v>4330.8599999999997</v>
      </c>
      <c r="HBS55" s="115">
        <f t="shared" si="888"/>
        <v>4330.8599999999997</v>
      </c>
      <c r="HBT55" s="115">
        <f t="shared" si="888"/>
        <v>4330.8599999999997</v>
      </c>
      <c r="HBU55" s="115">
        <f t="shared" si="888"/>
        <v>4330.8599999999997</v>
      </c>
      <c r="HBV55" s="95">
        <f t="shared" si="889"/>
        <v>51970.32</v>
      </c>
      <c r="HBW55" s="106" t="s">
        <v>862</v>
      </c>
      <c r="HBX55" s="105">
        <v>51970.319999999992</v>
      </c>
      <c r="HBY55" s="90">
        <f t="shared" si="890"/>
        <v>4330.8599999999997</v>
      </c>
      <c r="HBZ55" s="115">
        <f t="shared" ref="HBZ55" si="3207">HBY55</f>
        <v>4330.8599999999997</v>
      </c>
      <c r="HCA55" s="115">
        <f t="shared" si="891"/>
        <v>4330.8599999999997</v>
      </c>
      <c r="HCB55" s="115">
        <f t="shared" si="891"/>
        <v>4330.8599999999997</v>
      </c>
      <c r="HCC55" s="115">
        <f t="shared" si="891"/>
        <v>4330.8599999999997</v>
      </c>
      <c r="HCD55" s="115">
        <f t="shared" si="891"/>
        <v>4330.8599999999997</v>
      </c>
      <c r="HCE55" s="115">
        <f t="shared" si="891"/>
        <v>4330.8599999999997</v>
      </c>
      <c r="HCF55" s="115">
        <f t="shared" si="891"/>
        <v>4330.8599999999997</v>
      </c>
      <c r="HCG55" s="115">
        <f t="shared" si="891"/>
        <v>4330.8599999999997</v>
      </c>
      <c r="HCH55" s="115">
        <f t="shared" si="891"/>
        <v>4330.8599999999997</v>
      </c>
      <c r="HCI55" s="115">
        <f t="shared" si="891"/>
        <v>4330.8599999999997</v>
      </c>
      <c r="HCJ55" s="115">
        <f t="shared" si="891"/>
        <v>4330.8599999999997</v>
      </c>
      <c r="HCK55" s="115">
        <f t="shared" si="891"/>
        <v>4330.8599999999997</v>
      </c>
      <c r="HCL55" s="95">
        <f t="shared" si="892"/>
        <v>51970.32</v>
      </c>
      <c r="HCM55" s="106" t="s">
        <v>862</v>
      </c>
      <c r="HCN55" s="105">
        <v>51970.319999999992</v>
      </c>
      <c r="HCO55" s="90">
        <f t="shared" si="893"/>
        <v>4330.8599999999997</v>
      </c>
      <c r="HCP55" s="115">
        <f t="shared" ref="HCP55" si="3208">HCO55</f>
        <v>4330.8599999999997</v>
      </c>
      <c r="HCQ55" s="115">
        <f t="shared" si="894"/>
        <v>4330.8599999999997</v>
      </c>
      <c r="HCR55" s="115">
        <f t="shared" si="894"/>
        <v>4330.8599999999997</v>
      </c>
      <c r="HCS55" s="115">
        <f t="shared" si="894"/>
        <v>4330.8599999999997</v>
      </c>
      <c r="HCT55" s="115">
        <f t="shared" si="894"/>
        <v>4330.8599999999997</v>
      </c>
      <c r="HCU55" s="115">
        <f t="shared" si="894"/>
        <v>4330.8599999999997</v>
      </c>
      <c r="HCV55" s="115">
        <f t="shared" si="894"/>
        <v>4330.8599999999997</v>
      </c>
      <c r="HCW55" s="115">
        <f t="shared" si="894"/>
        <v>4330.8599999999997</v>
      </c>
      <c r="HCX55" s="115">
        <f t="shared" si="894"/>
        <v>4330.8599999999997</v>
      </c>
      <c r="HCY55" s="115">
        <f t="shared" si="894"/>
        <v>4330.8599999999997</v>
      </c>
      <c r="HCZ55" s="115">
        <f t="shared" si="894"/>
        <v>4330.8599999999997</v>
      </c>
      <c r="HDA55" s="115">
        <f t="shared" si="894"/>
        <v>4330.8599999999997</v>
      </c>
      <c r="HDB55" s="95">
        <f t="shared" si="895"/>
        <v>51970.32</v>
      </c>
      <c r="HDC55" s="106" t="s">
        <v>862</v>
      </c>
      <c r="HDD55" s="105">
        <v>51970.319999999992</v>
      </c>
      <c r="HDE55" s="90">
        <f t="shared" si="896"/>
        <v>4330.8599999999997</v>
      </c>
      <c r="HDF55" s="115">
        <f t="shared" ref="HDF55" si="3209">HDE55</f>
        <v>4330.8599999999997</v>
      </c>
      <c r="HDG55" s="115">
        <f t="shared" si="897"/>
        <v>4330.8599999999997</v>
      </c>
      <c r="HDH55" s="115">
        <f t="shared" si="897"/>
        <v>4330.8599999999997</v>
      </c>
      <c r="HDI55" s="115">
        <f t="shared" si="897"/>
        <v>4330.8599999999997</v>
      </c>
      <c r="HDJ55" s="115">
        <f t="shared" si="897"/>
        <v>4330.8599999999997</v>
      </c>
      <c r="HDK55" s="115">
        <f t="shared" si="897"/>
        <v>4330.8599999999997</v>
      </c>
      <c r="HDL55" s="115">
        <f t="shared" si="897"/>
        <v>4330.8599999999997</v>
      </c>
      <c r="HDM55" s="115">
        <f t="shared" si="897"/>
        <v>4330.8599999999997</v>
      </c>
      <c r="HDN55" s="115">
        <f t="shared" si="897"/>
        <v>4330.8599999999997</v>
      </c>
      <c r="HDO55" s="115">
        <f t="shared" si="897"/>
        <v>4330.8599999999997</v>
      </c>
      <c r="HDP55" s="115">
        <f t="shared" si="897"/>
        <v>4330.8599999999997</v>
      </c>
      <c r="HDQ55" s="115">
        <f t="shared" si="897"/>
        <v>4330.8599999999997</v>
      </c>
      <c r="HDR55" s="95">
        <f t="shared" si="898"/>
        <v>51970.32</v>
      </c>
      <c r="HDS55" s="106" t="s">
        <v>862</v>
      </c>
      <c r="HDT55" s="105">
        <v>51970.319999999992</v>
      </c>
      <c r="HDU55" s="90">
        <f t="shared" si="899"/>
        <v>4330.8599999999997</v>
      </c>
      <c r="HDV55" s="115">
        <f t="shared" ref="HDV55" si="3210">HDU55</f>
        <v>4330.8599999999997</v>
      </c>
      <c r="HDW55" s="115">
        <f t="shared" si="900"/>
        <v>4330.8599999999997</v>
      </c>
      <c r="HDX55" s="115">
        <f t="shared" si="900"/>
        <v>4330.8599999999997</v>
      </c>
      <c r="HDY55" s="115">
        <f t="shared" si="900"/>
        <v>4330.8599999999997</v>
      </c>
      <c r="HDZ55" s="115">
        <f t="shared" si="900"/>
        <v>4330.8599999999997</v>
      </c>
      <c r="HEA55" s="115">
        <f t="shared" si="900"/>
        <v>4330.8599999999997</v>
      </c>
      <c r="HEB55" s="115">
        <f t="shared" si="900"/>
        <v>4330.8599999999997</v>
      </c>
      <c r="HEC55" s="115">
        <f t="shared" si="900"/>
        <v>4330.8599999999997</v>
      </c>
      <c r="HED55" s="115">
        <f t="shared" si="900"/>
        <v>4330.8599999999997</v>
      </c>
      <c r="HEE55" s="115">
        <f t="shared" si="900"/>
        <v>4330.8599999999997</v>
      </c>
      <c r="HEF55" s="115">
        <f t="shared" si="900"/>
        <v>4330.8599999999997</v>
      </c>
      <c r="HEG55" s="115">
        <f t="shared" si="900"/>
        <v>4330.8599999999997</v>
      </c>
      <c r="HEH55" s="95">
        <f t="shared" si="901"/>
        <v>51970.32</v>
      </c>
      <c r="HEI55" s="106" t="s">
        <v>862</v>
      </c>
      <c r="HEJ55" s="105">
        <v>51970.319999999992</v>
      </c>
      <c r="HEK55" s="90">
        <f t="shared" si="902"/>
        <v>4330.8599999999997</v>
      </c>
      <c r="HEL55" s="115">
        <f t="shared" ref="HEL55" si="3211">HEK55</f>
        <v>4330.8599999999997</v>
      </c>
      <c r="HEM55" s="115">
        <f t="shared" si="903"/>
        <v>4330.8599999999997</v>
      </c>
      <c r="HEN55" s="115">
        <f t="shared" si="903"/>
        <v>4330.8599999999997</v>
      </c>
      <c r="HEO55" s="115">
        <f t="shared" si="903"/>
        <v>4330.8599999999997</v>
      </c>
      <c r="HEP55" s="115">
        <f t="shared" si="903"/>
        <v>4330.8599999999997</v>
      </c>
      <c r="HEQ55" s="115">
        <f t="shared" si="903"/>
        <v>4330.8599999999997</v>
      </c>
      <c r="HER55" s="115">
        <f t="shared" si="903"/>
        <v>4330.8599999999997</v>
      </c>
      <c r="HES55" s="115">
        <f t="shared" si="903"/>
        <v>4330.8599999999997</v>
      </c>
      <c r="HET55" s="115">
        <f t="shared" si="903"/>
        <v>4330.8599999999997</v>
      </c>
      <c r="HEU55" s="115">
        <f t="shared" si="903"/>
        <v>4330.8599999999997</v>
      </c>
      <c r="HEV55" s="115">
        <f t="shared" si="903"/>
        <v>4330.8599999999997</v>
      </c>
      <c r="HEW55" s="115">
        <f t="shared" si="903"/>
        <v>4330.8599999999997</v>
      </c>
      <c r="HEX55" s="95">
        <f t="shared" si="904"/>
        <v>51970.32</v>
      </c>
      <c r="HEY55" s="106" t="s">
        <v>862</v>
      </c>
      <c r="HEZ55" s="105">
        <v>51970.319999999992</v>
      </c>
      <c r="HFA55" s="90">
        <f t="shared" si="905"/>
        <v>4330.8599999999997</v>
      </c>
      <c r="HFB55" s="115">
        <f t="shared" ref="HFB55" si="3212">HFA55</f>
        <v>4330.8599999999997</v>
      </c>
      <c r="HFC55" s="115">
        <f t="shared" si="906"/>
        <v>4330.8599999999997</v>
      </c>
      <c r="HFD55" s="115">
        <f t="shared" si="906"/>
        <v>4330.8599999999997</v>
      </c>
      <c r="HFE55" s="115">
        <f t="shared" si="906"/>
        <v>4330.8599999999997</v>
      </c>
      <c r="HFF55" s="115">
        <f t="shared" si="906"/>
        <v>4330.8599999999997</v>
      </c>
      <c r="HFG55" s="115">
        <f t="shared" si="906"/>
        <v>4330.8599999999997</v>
      </c>
      <c r="HFH55" s="115">
        <f t="shared" si="906"/>
        <v>4330.8599999999997</v>
      </c>
      <c r="HFI55" s="115">
        <f t="shared" si="906"/>
        <v>4330.8599999999997</v>
      </c>
      <c r="HFJ55" s="115">
        <f t="shared" si="906"/>
        <v>4330.8599999999997</v>
      </c>
      <c r="HFK55" s="115">
        <f t="shared" si="906"/>
        <v>4330.8599999999997</v>
      </c>
      <c r="HFL55" s="115">
        <f t="shared" si="906"/>
        <v>4330.8599999999997</v>
      </c>
      <c r="HFM55" s="115">
        <f t="shared" si="906"/>
        <v>4330.8599999999997</v>
      </c>
      <c r="HFN55" s="95">
        <f t="shared" si="907"/>
        <v>51970.32</v>
      </c>
      <c r="HFO55" s="106" t="s">
        <v>862</v>
      </c>
      <c r="HFP55" s="105">
        <v>51970.319999999992</v>
      </c>
      <c r="HFQ55" s="90">
        <f t="shared" si="908"/>
        <v>4330.8599999999997</v>
      </c>
      <c r="HFR55" s="115">
        <f t="shared" ref="HFR55" si="3213">HFQ55</f>
        <v>4330.8599999999997</v>
      </c>
      <c r="HFS55" s="115">
        <f t="shared" si="909"/>
        <v>4330.8599999999997</v>
      </c>
      <c r="HFT55" s="115">
        <f t="shared" si="909"/>
        <v>4330.8599999999997</v>
      </c>
      <c r="HFU55" s="115">
        <f t="shared" si="909"/>
        <v>4330.8599999999997</v>
      </c>
      <c r="HFV55" s="115">
        <f t="shared" si="909"/>
        <v>4330.8599999999997</v>
      </c>
      <c r="HFW55" s="115">
        <f t="shared" si="909"/>
        <v>4330.8599999999997</v>
      </c>
      <c r="HFX55" s="115">
        <f t="shared" si="909"/>
        <v>4330.8599999999997</v>
      </c>
      <c r="HFY55" s="115">
        <f t="shared" si="909"/>
        <v>4330.8599999999997</v>
      </c>
      <c r="HFZ55" s="115">
        <f t="shared" si="909"/>
        <v>4330.8599999999997</v>
      </c>
      <c r="HGA55" s="115">
        <f t="shared" si="909"/>
        <v>4330.8599999999997</v>
      </c>
      <c r="HGB55" s="115">
        <f t="shared" si="909"/>
        <v>4330.8599999999997</v>
      </c>
      <c r="HGC55" s="115">
        <f t="shared" si="909"/>
        <v>4330.8599999999997</v>
      </c>
      <c r="HGD55" s="95">
        <f t="shared" si="910"/>
        <v>51970.32</v>
      </c>
      <c r="HGE55" s="106" t="s">
        <v>862</v>
      </c>
      <c r="HGF55" s="105">
        <v>51970.319999999992</v>
      </c>
      <c r="HGG55" s="90">
        <f t="shared" si="911"/>
        <v>4330.8599999999997</v>
      </c>
      <c r="HGH55" s="115">
        <f t="shared" ref="HGH55" si="3214">HGG55</f>
        <v>4330.8599999999997</v>
      </c>
      <c r="HGI55" s="115">
        <f t="shared" si="912"/>
        <v>4330.8599999999997</v>
      </c>
      <c r="HGJ55" s="115">
        <f t="shared" si="912"/>
        <v>4330.8599999999997</v>
      </c>
      <c r="HGK55" s="115">
        <f t="shared" si="912"/>
        <v>4330.8599999999997</v>
      </c>
      <c r="HGL55" s="115">
        <f t="shared" si="912"/>
        <v>4330.8599999999997</v>
      </c>
      <c r="HGM55" s="115">
        <f t="shared" si="912"/>
        <v>4330.8599999999997</v>
      </c>
      <c r="HGN55" s="115">
        <f t="shared" si="912"/>
        <v>4330.8599999999997</v>
      </c>
      <c r="HGO55" s="115">
        <f t="shared" si="912"/>
        <v>4330.8599999999997</v>
      </c>
      <c r="HGP55" s="115">
        <f t="shared" si="912"/>
        <v>4330.8599999999997</v>
      </c>
      <c r="HGQ55" s="115">
        <f t="shared" si="912"/>
        <v>4330.8599999999997</v>
      </c>
      <c r="HGR55" s="115">
        <f t="shared" si="912"/>
        <v>4330.8599999999997</v>
      </c>
      <c r="HGS55" s="115">
        <f t="shared" si="912"/>
        <v>4330.8599999999997</v>
      </c>
      <c r="HGT55" s="95">
        <f t="shared" si="913"/>
        <v>51970.32</v>
      </c>
      <c r="HGU55" s="106" t="s">
        <v>862</v>
      </c>
      <c r="HGV55" s="105">
        <v>51970.319999999992</v>
      </c>
      <c r="HGW55" s="90">
        <f t="shared" si="914"/>
        <v>4330.8599999999997</v>
      </c>
      <c r="HGX55" s="115">
        <f t="shared" ref="HGX55" si="3215">HGW55</f>
        <v>4330.8599999999997</v>
      </c>
      <c r="HGY55" s="115">
        <f t="shared" si="915"/>
        <v>4330.8599999999997</v>
      </c>
      <c r="HGZ55" s="115">
        <f t="shared" si="915"/>
        <v>4330.8599999999997</v>
      </c>
      <c r="HHA55" s="115">
        <f t="shared" si="915"/>
        <v>4330.8599999999997</v>
      </c>
      <c r="HHB55" s="115">
        <f t="shared" si="915"/>
        <v>4330.8599999999997</v>
      </c>
      <c r="HHC55" s="115">
        <f t="shared" si="915"/>
        <v>4330.8599999999997</v>
      </c>
      <c r="HHD55" s="115">
        <f t="shared" si="915"/>
        <v>4330.8599999999997</v>
      </c>
      <c r="HHE55" s="115">
        <f t="shared" si="915"/>
        <v>4330.8599999999997</v>
      </c>
      <c r="HHF55" s="115">
        <f t="shared" si="915"/>
        <v>4330.8599999999997</v>
      </c>
      <c r="HHG55" s="115">
        <f t="shared" si="915"/>
        <v>4330.8599999999997</v>
      </c>
      <c r="HHH55" s="115">
        <f t="shared" si="915"/>
        <v>4330.8599999999997</v>
      </c>
      <c r="HHI55" s="115">
        <f t="shared" si="915"/>
        <v>4330.8599999999997</v>
      </c>
      <c r="HHJ55" s="95">
        <f t="shared" si="916"/>
        <v>51970.32</v>
      </c>
      <c r="HHK55" s="106" t="s">
        <v>862</v>
      </c>
      <c r="HHL55" s="105">
        <v>51970.319999999992</v>
      </c>
      <c r="HHM55" s="90">
        <f t="shared" si="917"/>
        <v>4330.8599999999997</v>
      </c>
      <c r="HHN55" s="115">
        <f t="shared" ref="HHN55" si="3216">HHM55</f>
        <v>4330.8599999999997</v>
      </c>
      <c r="HHO55" s="115">
        <f t="shared" si="918"/>
        <v>4330.8599999999997</v>
      </c>
      <c r="HHP55" s="115">
        <f t="shared" si="918"/>
        <v>4330.8599999999997</v>
      </c>
      <c r="HHQ55" s="115">
        <f t="shared" si="918"/>
        <v>4330.8599999999997</v>
      </c>
      <c r="HHR55" s="115">
        <f t="shared" si="918"/>
        <v>4330.8599999999997</v>
      </c>
      <c r="HHS55" s="115">
        <f t="shared" si="918"/>
        <v>4330.8599999999997</v>
      </c>
      <c r="HHT55" s="115">
        <f t="shared" si="918"/>
        <v>4330.8599999999997</v>
      </c>
      <c r="HHU55" s="115">
        <f t="shared" si="918"/>
        <v>4330.8599999999997</v>
      </c>
      <c r="HHV55" s="115">
        <f t="shared" si="918"/>
        <v>4330.8599999999997</v>
      </c>
      <c r="HHW55" s="115">
        <f t="shared" si="918"/>
        <v>4330.8599999999997</v>
      </c>
      <c r="HHX55" s="115">
        <f t="shared" si="918"/>
        <v>4330.8599999999997</v>
      </c>
      <c r="HHY55" s="115">
        <f t="shared" si="918"/>
        <v>4330.8599999999997</v>
      </c>
      <c r="HHZ55" s="95">
        <f t="shared" si="919"/>
        <v>51970.32</v>
      </c>
      <c r="HIA55" s="106" t="s">
        <v>862</v>
      </c>
      <c r="HIB55" s="105">
        <v>51970.319999999992</v>
      </c>
      <c r="HIC55" s="90">
        <f t="shared" si="920"/>
        <v>4330.8599999999997</v>
      </c>
      <c r="HID55" s="115">
        <f t="shared" ref="HID55" si="3217">HIC55</f>
        <v>4330.8599999999997</v>
      </c>
      <c r="HIE55" s="115">
        <f t="shared" si="921"/>
        <v>4330.8599999999997</v>
      </c>
      <c r="HIF55" s="115">
        <f t="shared" si="921"/>
        <v>4330.8599999999997</v>
      </c>
      <c r="HIG55" s="115">
        <f t="shared" si="921"/>
        <v>4330.8599999999997</v>
      </c>
      <c r="HIH55" s="115">
        <f t="shared" si="921"/>
        <v>4330.8599999999997</v>
      </c>
      <c r="HII55" s="115">
        <f t="shared" si="921"/>
        <v>4330.8599999999997</v>
      </c>
      <c r="HIJ55" s="115">
        <f t="shared" si="921"/>
        <v>4330.8599999999997</v>
      </c>
      <c r="HIK55" s="115">
        <f t="shared" si="921"/>
        <v>4330.8599999999997</v>
      </c>
      <c r="HIL55" s="115">
        <f t="shared" si="921"/>
        <v>4330.8599999999997</v>
      </c>
      <c r="HIM55" s="115">
        <f t="shared" si="921"/>
        <v>4330.8599999999997</v>
      </c>
      <c r="HIN55" s="115">
        <f t="shared" si="921"/>
        <v>4330.8599999999997</v>
      </c>
      <c r="HIO55" s="115">
        <f t="shared" si="921"/>
        <v>4330.8599999999997</v>
      </c>
      <c r="HIP55" s="95">
        <f t="shared" si="922"/>
        <v>51970.32</v>
      </c>
      <c r="HIQ55" s="106" t="s">
        <v>862</v>
      </c>
      <c r="HIR55" s="105">
        <v>51970.319999999992</v>
      </c>
      <c r="HIS55" s="90">
        <f t="shared" si="923"/>
        <v>4330.8599999999997</v>
      </c>
      <c r="HIT55" s="115">
        <f t="shared" ref="HIT55" si="3218">HIS55</f>
        <v>4330.8599999999997</v>
      </c>
      <c r="HIU55" s="115">
        <f t="shared" si="924"/>
        <v>4330.8599999999997</v>
      </c>
      <c r="HIV55" s="115">
        <f t="shared" si="924"/>
        <v>4330.8599999999997</v>
      </c>
      <c r="HIW55" s="115">
        <f t="shared" si="924"/>
        <v>4330.8599999999997</v>
      </c>
      <c r="HIX55" s="115">
        <f t="shared" si="924"/>
        <v>4330.8599999999997</v>
      </c>
      <c r="HIY55" s="115">
        <f t="shared" si="924"/>
        <v>4330.8599999999997</v>
      </c>
      <c r="HIZ55" s="115">
        <f t="shared" si="924"/>
        <v>4330.8599999999997</v>
      </c>
      <c r="HJA55" s="115">
        <f t="shared" si="924"/>
        <v>4330.8599999999997</v>
      </c>
      <c r="HJB55" s="115">
        <f t="shared" si="924"/>
        <v>4330.8599999999997</v>
      </c>
      <c r="HJC55" s="115">
        <f t="shared" si="924"/>
        <v>4330.8599999999997</v>
      </c>
      <c r="HJD55" s="115">
        <f t="shared" si="924"/>
        <v>4330.8599999999997</v>
      </c>
      <c r="HJE55" s="115">
        <f t="shared" si="924"/>
        <v>4330.8599999999997</v>
      </c>
      <c r="HJF55" s="95">
        <f t="shared" si="925"/>
        <v>51970.32</v>
      </c>
      <c r="HJG55" s="106" t="s">
        <v>862</v>
      </c>
      <c r="HJH55" s="105">
        <v>51970.319999999992</v>
      </c>
      <c r="HJI55" s="90">
        <f t="shared" si="926"/>
        <v>4330.8599999999997</v>
      </c>
      <c r="HJJ55" s="115">
        <f t="shared" ref="HJJ55" si="3219">HJI55</f>
        <v>4330.8599999999997</v>
      </c>
      <c r="HJK55" s="115">
        <f t="shared" si="927"/>
        <v>4330.8599999999997</v>
      </c>
      <c r="HJL55" s="115">
        <f t="shared" si="927"/>
        <v>4330.8599999999997</v>
      </c>
      <c r="HJM55" s="115">
        <f t="shared" si="927"/>
        <v>4330.8599999999997</v>
      </c>
      <c r="HJN55" s="115">
        <f t="shared" si="927"/>
        <v>4330.8599999999997</v>
      </c>
      <c r="HJO55" s="115">
        <f t="shared" si="927"/>
        <v>4330.8599999999997</v>
      </c>
      <c r="HJP55" s="115">
        <f t="shared" si="927"/>
        <v>4330.8599999999997</v>
      </c>
      <c r="HJQ55" s="115">
        <f t="shared" si="927"/>
        <v>4330.8599999999997</v>
      </c>
      <c r="HJR55" s="115">
        <f t="shared" si="927"/>
        <v>4330.8599999999997</v>
      </c>
      <c r="HJS55" s="115">
        <f t="shared" si="927"/>
        <v>4330.8599999999997</v>
      </c>
      <c r="HJT55" s="115">
        <f t="shared" si="927"/>
        <v>4330.8599999999997</v>
      </c>
      <c r="HJU55" s="115">
        <f t="shared" si="927"/>
        <v>4330.8599999999997</v>
      </c>
      <c r="HJV55" s="95">
        <f t="shared" si="928"/>
        <v>51970.32</v>
      </c>
      <c r="HJW55" s="106" t="s">
        <v>862</v>
      </c>
      <c r="HJX55" s="105">
        <v>51970.319999999992</v>
      </c>
      <c r="HJY55" s="90">
        <f t="shared" si="929"/>
        <v>4330.8599999999997</v>
      </c>
      <c r="HJZ55" s="115">
        <f t="shared" ref="HJZ55" si="3220">HJY55</f>
        <v>4330.8599999999997</v>
      </c>
      <c r="HKA55" s="115">
        <f t="shared" si="930"/>
        <v>4330.8599999999997</v>
      </c>
      <c r="HKB55" s="115">
        <f t="shared" si="930"/>
        <v>4330.8599999999997</v>
      </c>
      <c r="HKC55" s="115">
        <f t="shared" si="930"/>
        <v>4330.8599999999997</v>
      </c>
      <c r="HKD55" s="115">
        <f t="shared" si="930"/>
        <v>4330.8599999999997</v>
      </c>
      <c r="HKE55" s="115">
        <f t="shared" si="930"/>
        <v>4330.8599999999997</v>
      </c>
      <c r="HKF55" s="115">
        <f t="shared" si="930"/>
        <v>4330.8599999999997</v>
      </c>
      <c r="HKG55" s="115">
        <f t="shared" si="930"/>
        <v>4330.8599999999997</v>
      </c>
      <c r="HKH55" s="115">
        <f t="shared" si="930"/>
        <v>4330.8599999999997</v>
      </c>
      <c r="HKI55" s="115">
        <f t="shared" si="930"/>
        <v>4330.8599999999997</v>
      </c>
      <c r="HKJ55" s="115">
        <f t="shared" si="930"/>
        <v>4330.8599999999997</v>
      </c>
      <c r="HKK55" s="115">
        <f t="shared" si="930"/>
        <v>4330.8599999999997</v>
      </c>
      <c r="HKL55" s="95">
        <f t="shared" si="931"/>
        <v>51970.32</v>
      </c>
      <c r="HKM55" s="106" t="s">
        <v>862</v>
      </c>
      <c r="HKN55" s="105">
        <v>51970.319999999992</v>
      </c>
      <c r="HKO55" s="90">
        <f t="shared" si="932"/>
        <v>4330.8599999999997</v>
      </c>
      <c r="HKP55" s="115">
        <f t="shared" ref="HKP55" si="3221">HKO55</f>
        <v>4330.8599999999997</v>
      </c>
      <c r="HKQ55" s="115">
        <f t="shared" si="933"/>
        <v>4330.8599999999997</v>
      </c>
      <c r="HKR55" s="115">
        <f t="shared" si="933"/>
        <v>4330.8599999999997</v>
      </c>
      <c r="HKS55" s="115">
        <f t="shared" si="933"/>
        <v>4330.8599999999997</v>
      </c>
      <c r="HKT55" s="115">
        <f t="shared" si="933"/>
        <v>4330.8599999999997</v>
      </c>
      <c r="HKU55" s="115">
        <f t="shared" si="933"/>
        <v>4330.8599999999997</v>
      </c>
      <c r="HKV55" s="115">
        <f t="shared" si="933"/>
        <v>4330.8599999999997</v>
      </c>
      <c r="HKW55" s="115">
        <f t="shared" si="933"/>
        <v>4330.8599999999997</v>
      </c>
      <c r="HKX55" s="115">
        <f t="shared" si="933"/>
        <v>4330.8599999999997</v>
      </c>
      <c r="HKY55" s="115">
        <f t="shared" si="933"/>
        <v>4330.8599999999997</v>
      </c>
      <c r="HKZ55" s="115">
        <f t="shared" si="933"/>
        <v>4330.8599999999997</v>
      </c>
      <c r="HLA55" s="115">
        <f t="shared" si="933"/>
        <v>4330.8599999999997</v>
      </c>
      <c r="HLB55" s="95">
        <f t="shared" si="934"/>
        <v>51970.32</v>
      </c>
      <c r="HLC55" s="106" t="s">
        <v>862</v>
      </c>
      <c r="HLD55" s="105">
        <v>51970.319999999992</v>
      </c>
      <c r="HLE55" s="90">
        <f t="shared" si="935"/>
        <v>4330.8599999999997</v>
      </c>
      <c r="HLF55" s="115">
        <f t="shared" ref="HLF55" si="3222">HLE55</f>
        <v>4330.8599999999997</v>
      </c>
      <c r="HLG55" s="115">
        <f t="shared" si="936"/>
        <v>4330.8599999999997</v>
      </c>
      <c r="HLH55" s="115">
        <f t="shared" si="936"/>
        <v>4330.8599999999997</v>
      </c>
      <c r="HLI55" s="115">
        <f t="shared" si="936"/>
        <v>4330.8599999999997</v>
      </c>
      <c r="HLJ55" s="115">
        <f t="shared" si="936"/>
        <v>4330.8599999999997</v>
      </c>
      <c r="HLK55" s="115">
        <f t="shared" si="936"/>
        <v>4330.8599999999997</v>
      </c>
      <c r="HLL55" s="115">
        <f t="shared" si="936"/>
        <v>4330.8599999999997</v>
      </c>
      <c r="HLM55" s="115">
        <f t="shared" si="936"/>
        <v>4330.8599999999997</v>
      </c>
      <c r="HLN55" s="115">
        <f t="shared" si="936"/>
        <v>4330.8599999999997</v>
      </c>
      <c r="HLO55" s="115">
        <f t="shared" si="936"/>
        <v>4330.8599999999997</v>
      </c>
      <c r="HLP55" s="115">
        <f t="shared" si="936"/>
        <v>4330.8599999999997</v>
      </c>
      <c r="HLQ55" s="115">
        <f t="shared" si="936"/>
        <v>4330.8599999999997</v>
      </c>
      <c r="HLR55" s="95">
        <f t="shared" si="937"/>
        <v>51970.32</v>
      </c>
      <c r="HLS55" s="106" t="s">
        <v>862</v>
      </c>
      <c r="HLT55" s="105">
        <v>51970.319999999992</v>
      </c>
      <c r="HLU55" s="90">
        <f t="shared" si="938"/>
        <v>4330.8599999999997</v>
      </c>
      <c r="HLV55" s="115">
        <f t="shared" ref="HLV55" si="3223">HLU55</f>
        <v>4330.8599999999997</v>
      </c>
      <c r="HLW55" s="115">
        <f t="shared" si="939"/>
        <v>4330.8599999999997</v>
      </c>
      <c r="HLX55" s="115">
        <f t="shared" si="939"/>
        <v>4330.8599999999997</v>
      </c>
      <c r="HLY55" s="115">
        <f t="shared" si="939"/>
        <v>4330.8599999999997</v>
      </c>
      <c r="HLZ55" s="115">
        <f t="shared" si="939"/>
        <v>4330.8599999999997</v>
      </c>
      <c r="HMA55" s="115">
        <f t="shared" si="939"/>
        <v>4330.8599999999997</v>
      </c>
      <c r="HMB55" s="115">
        <f t="shared" si="939"/>
        <v>4330.8599999999997</v>
      </c>
      <c r="HMC55" s="115">
        <f t="shared" si="939"/>
        <v>4330.8599999999997</v>
      </c>
      <c r="HMD55" s="115">
        <f t="shared" si="939"/>
        <v>4330.8599999999997</v>
      </c>
      <c r="HME55" s="115">
        <f t="shared" si="939"/>
        <v>4330.8599999999997</v>
      </c>
      <c r="HMF55" s="115">
        <f t="shared" si="939"/>
        <v>4330.8599999999997</v>
      </c>
      <c r="HMG55" s="115">
        <f t="shared" si="939"/>
        <v>4330.8599999999997</v>
      </c>
      <c r="HMH55" s="95">
        <f t="shared" si="940"/>
        <v>51970.32</v>
      </c>
      <c r="HMI55" s="106" t="s">
        <v>862</v>
      </c>
      <c r="HMJ55" s="105">
        <v>51970.319999999992</v>
      </c>
      <c r="HMK55" s="90">
        <f t="shared" si="941"/>
        <v>4330.8599999999997</v>
      </c>
      <c r="HML55" s="115">
        <f t="shared" ref="HML55" si="3224">HMK55</f>
        <v>4330.8599999999997</v>
      </c>
      <c r="HMM55" s="115">
        <f t="shared" si="942"/>
        <v>4330.8599999999997</v>
      </c>
      <c r="HMN55" s="115">
        <f t="shared" si="942"/>
        <v>4330.8599999999997</v>
      </c>
      <c r="HMO55" s="115">
        <f t="shared" si="942"/>
        <v>4330.8599999999997</v>
      </c>
      <c r="HMP55" s="115">
        <f t="shared" si="942"/>
        <v>4330.8599999999997</v>
      </c>
      <c r="HMQ55" s="115">
        <f t="shared" si="942"/>
        <v>4330.8599999999997</v>
      </c>
      <c r="HMR55" s="115">
        <f t="shared" si="942"/>
        <v>4330.8599999999997</v>
      </c>
      <c r="HMS55" s="115">
        <f t="shared" si="942"/>
        <v>4330.8599999999997</v>
      </c>
      <c r="HMT55" s="115">
        <f t="shared" si="942"/>
        <v>4330.8599999999997</v>
      </c>
      <c r="HMU55" s="115">
        <f t="shared" si="942"/>
        <v>4330.8599999999997</v>
      </c>
      <c r="HMV55" s="115">
        <f t="shared" si="942"/>
        <v>4330.8599999999997</v>
      </c>
      <c r="HMW55" s="115">
        <f t="shared" si="942"/>
        <v>4330.8599999999997</v>
      </c>
      <c r="HMX55" s="95">
        <f t="shared" si="943"/>
        <v>51970.32</v>
      </c>
      <c r="HMY55" s="106" t="s">
        <v>862</v>
      </c>
      <c r="HMZ55" s="105">
        <v>51970.319999999992</v>
      </c>
      <c r="HNA55" s="90">
        <f t="shared" si="944"/>
        <v>4330.8599999999997</v>
      </c>
      <c r="HNB55" s="115">
        <f t="shared" ref="HNB55" si="3225">HNA55</f>
        <v>4330.8599999999997</v>
      </c>
      <c r="HNC55" s="115">
        <f t="shared" si="945"/>
        <v>4330.8599999999997</v>
      </c>
      <c r="HND55" s="115">
        <f t="shared" si="945"/>
        <v>4330.8599999999997</v>
      </c>
      <c r="HNE55" s="115">
        <f t="shared" si="945"/>
        <v>4330.8599999999997</v>
      </c>
      <c r="HNF55" s="115">
        <f t="shared" si="945"/>
        <v>4330.8599999999997</v>
      </c>
      <c r="HNG55" s="115">
        <f t="shared" si="945"/>
        <v>4330.8599999999997</v>
      </c>
      <c r="HNH55" s="115">
        <f t="shared" si="945"/>
        <v>4330.8599999999997</v>
      </c>
      <c r="HNI55" s="115">
        <f t="shared" si="945"/>
        <v>4330.8599999999997</v>
      </c>
      <c r="HNJ55" s="115">
        <f t="shared" si="945"/>
        <v>4330.8599999999997</v>
      </c>
      <c r="HNK55" s="115">
        <f t="shared" si="945"/>
        <v>4330.8599999999997</v>
      </c>
      <c r="HNL55" s="115">
        <f t="shared" si="945"/>
        <v>4330.8599999999997</v>
      </c>
      <c r="HNM55" s="115">
        <f t="shared" si="945"/>
        <v>4330.8599999999997</v>
      </c>
      <c r="HNN55" s="95">
        <f t="shared" si="946"/>
        <v>51970.32</v>
      </c>
      <c r="HNO55" s="106" t="s">
        <v>862</v>
      </c>
      <c r="HNP55" s="105">
        <v>51970.319999999992</v>
      </c>
      <c r="HNQ55" s="90">
        <f t="shared" si="947"/>
        <v>4330.8599999999997</v>
      </c>
      <c r="HNR55" s="115">
        <f t="shared" ref="HNR55" si="3226">HNQ55</f>
        <v>4330.8599999999997</v>
      </c>
      <c r="HNS55" s="115">
        <f t="shared" si="948"/>
        <v>4330.8599999999997</v>
      </c>
      <c r="HNT55" s="115">
        <f t="shared" si="948"/>
        <v>4330.8599999999997</v>
      </c>
      <c r="HNU55" s="115">
        <f t="shared" si="948"/>
        <v>4330.8599999999997</v>
      </c>
      <c r="HNV55" s="115">
        <f t="shared" si="948"/>
        <v>4330.8599999999997</v>
      </c>
      <c r="HNW55" s="115">
        <f t="shared" si="948"/>
        <v>4330.8599999999997</v>
      </c>
      <c r="HNX55" s="115">
        <f t="shared" si="948"/>
        <v>4330.8599999999997</v>
      </c>
      <c r="HNY55" s="115">
        <f t="shared" si="948"/>
        <v>4330.8599999999997</v>
      </c>
      <c r="HNZ55" s="115">
        <f t="shared" si="948"/>
        <v>4330.8599999999997</v>
      </c>
      <c r="HOA55" s="115">
        <f t="shared" si="948"/>
        <v>4330.8599999999997</v>
      </c>
      <c r="HOB55" s="115">
        <f t="shared" si="948"/>
        <v>4330.8599999999997</v>
      </c>
      <c r="HOC55" s="115">
        <f t="shared" si="948"/>
        <v>4330.8599999999997</v>
      </c>
      <c r="HOD55" s="95">
        <f t="shared" si="949"/>
        <v>51970.32</v>
      </c>
      <c r="HOE55" s="106" t="s">
        <v>862</v>
      </c>
      <c r="HOF55" s="105">
        <v>51970.319999999992</v>
      </c>
      <c r="HOG55" s="90">
        <f t="shared" si="950"/>
        <v>4330.8599999999997</v>
      </c>
      <c r="HOH55" s="115">
        <f t="shared" ref="HOH55" si="3227">HOG55</f>
        <v>4330.8599999999997</v>
      </c>
      <c r="HOI55" s="115">
        <f t="shared" si="951"/>
        <v>4330.8599999999997</v>
      </c>
      <c r="HOJ55" s="115">
        <f t="shared" si="951"/>
        <v>4330.8599999999997</v>
      </c>
      <c r="HOK55" s="115">
        <f t="shared" si="951"/>
        <v>4330.8599999999997</v>
      </c>
      <c r="HOL55" s="115">
        <f t="shared" si="951"/>
        <v>4330.8599999999997</v>
      </c>
      <c r="HOM55" s="115">
        <f t="shared" si="951"/>
        <v>4330.8599999999997</v>
      </c>
      <c r="HON55" s="115">
        <f t="shared" si="951"/>
        <v>4330.8599999999997</v>
      </c>
      <c r="HOO55" s="115">
        <f t="shared" si="951"/>
        <v>4330.8599999999997</v>
      </c>
      <c r="HOP55" s="115">
        <f t="shared" si="951"/>
        <v>4330.8599999999997</v>
      </c>
      <c r="HOQ55" s="115">
        <f t="shared" si="951"/>
        <v>4330.8599999999997</v>
      </c>
      <c r="HOR55" s="115">
        <f t="shared" si="951"/>
        <v>4330.8599999999997</v>
      </c>
      <c r="HOS55" s="115">
        <f t="shared" si="951"/>
        <v>4330.8599999999997</v>
      </c>
      <c r="HOT55" s="95">
        <f t="shared" si="952"/>
        <v>51970.32</v>
      </c>
      <c r="HOU55" s="106" t="s">
        <v>862</v>
      </c>
      <c r="HOV55" s="105">
        <v>51970.319999999992</v>
      </c>
      <c r="HOW55" s="90">
        <f t="shared" si="953"/>
        <v>4330.8599999999997</v>
      </c>
      <c r="HOX55" s="115">
        <f t="shared" ref="HOX55" si="3228">HOW55</f>
        <v>4330.8599999999997</v>
      </c>
      <c r="HOY55" s="115">
        <f t="shared" si="954"/>
        <v>4330.8599999999997</v>
      </c>
      <c r="HOZ55" s="115">
        <f t="shared" si="954"/>
        <v>4330.8599999999997</v>
      </c>
      <c r="HPA55" s="115">
        <f t="shared" si="954"/>
        <v>4330.8599999999997</v>
      </c>
      <c r="HPB55" s="115">
        <f t="shared" si="954"/>
        <v>4330.8599999999997</v>
      </c>
      <c r="HPC55" s="115">
        <f t="shared" si="954"/>
        <v>4330.8599999999997</v>
      </c>
      <c r="HPD55" s="115">
        <f t="shared" si="954"/>
        <v>4330.8599999999997</v>
      </c>
      <c r="HPE55" s="115">
        <f t="shared" si="954"/>
        <v>4330.8599999999997</v>
      </c>
      <c r="HPF55" s="115">
        <f t="shared" si="954"/>
        <v>4330.8599999999997</v>
      </c>
      <c r="HPG55" s="115">
        <f t="shared" si="954"/>
        <v>4330.8599999999997</v>
      </c>
      <c r="HPH55" s="115">
        <f t="shared" si="954"/>
        <v>4330.8599999999997</v>
      </c>
      <c r="HPI55" s="115">
        <f t="shared" si="954"/>
        <v>4330.8599999999997</v>
      </c>
      <c r="HPJ55" s="95">
        <f t="shared" si="955"/>
        <v>51970.32</v>
      </c>
      <c r="HPK55" s="106" t="s">
        <v>862</v>
      </c>
      <c r="HPL55" s="105">
        <v>51970.319999999992</v>
      </c>
      <c r="HPM55" s="90">
        <f t="shared" si="956"/>
        <v>4330.8599999999997</v>
      </c>
      <c r="HPN55" s="115">
        <f t="shared" ref="HPN55" si="3229">HPM55</f>
        <v>4330.8599999999997</v>
      </c>
      <c r="HPO55" s="115">
        <f t="shared" si="957"/>
        <v>4330.8599999999997</v>
      </c>
      <c r="HPP55" s="115">
        <f t="shared" si="957"/>
        <v>4330.8599999999997</v>
      </c>
      <c r="HPQ55" s="115">
        <f t="shared" si="957"/>
        <v>4330.8599999999997</v>
      </c>
      <c r="HPR55" s="115">
        <f t="shared" si="957"/>
        <v>4330.8599999999997</v>
      </c>
      <c r="HPS55" s="115">
        <f t="shared" si="957"/>
        <v>4330.8599999999997</v>
      </c>
      <c r="HPT55" s="115">
        <f t="shared" si="957"/>
        <v>4330.8599999999997</v>
      </c>
      <c r="HPU55" s="115">
        <f t="shared" si="957"/>
        <v>4330.8599999999997</v>
      </c>
      <c r="HPV55" s="115">
        <f t="shared" si="957"/>
        <v>4330.8599999999997</v>
      </c>
      <c r="HPW55" s="115">
        <f t="shared" si="957"/>
        <v>4330.8599999999997</v>
      </c>
      <c r="HPX55" s="115">
        <f t="shared" si="957"/>
        <v>4330.8599999999997</v>
      </c>
      <c r="HPY55" s="115">
        <f t="shared" si="957"/>
        <v>4330.8599999999997</v>
      </c>
      <c r="HPZ55" s="95">
        <f t="shared" si="958"/>
        <v>51970.32</v>
      </c>
      <c r="HQA55" s="106" t="s">
        <v>862</v>
      </c>
      <c r="HQB55" s="105">
        <v>51970.319999999992</v>
      </c>
      <c r="HQC55" s="90">
        <f t="shared" si="959"/>
        <v>4330.8599999999997</v>
      </c>
      <c r="HQD55" s="115">
        <f t="shared" ref="HQD55" si="3230">HQC55</f>
        <v>4330.8599999999997</v>
      </c>
      <c r="HQE55" s="115">
        <f t="shared" si="960"/>
        <v>4330.8599999999997</v>
      </c>
      <c r="HQF55" s="115">
        <f t="shared" si="960"/>
        <v>4330.8599999999997</v>
      </c>
      <c r="HQG55" s="115">
        <f t="shared" si="960"/>
        <v>4330.8599999999997</v>
      </c>
      <c r="HQH55" s="115">
        <f t="shared" si="960"/>
        <v>4330.8599999999997</v>
      </c>
      <c r="HQI55" s="115">
        <f t="shared" si="960"/>
        <v>4330.8599999999997</v>
      </c>
      <c r="HQJ55" s="115">
        <f t="shared" si="960"/>
        <v>4330.8599999999997</v>
      </c>
      <c r="HQK55" s="115">
        <f t="shared" si="960"/>
        <v>4330.8599999999997</v>
      </c>
      <c r="HQL55" s="115">
        <f t="shared" si="960"/>
        <v>4330.8599999999997</v>
      </c>
      <c r="HQM55" s="115">
        <f t="shared" si="960"/>
        <v>4330.8599999999997</v>
      </c>
      <c r="HQN55" s="115">
        <f t="shared" si="960"/>
        <v>4330.8599999999997</v>
      </c>
      <c r="HQO55" s="115">
        <f t="shared" si="960"/>
        <v>4330.8599999999997</v>
      </c>
      <c r="HQP55" s="95">
        <f t="shared" si="961"/>
        <v>51970.32</v>
      </c>
      <c r="HQQ55" s="106" t="s">
        <v>862</v>
      </c>
      <c r="HQR55" s="105">
        <v>51970.319999999992</v>
      </c>
      <c r="HQS55" s="90">
        <f t="shared" si="962"/>
        <v>4330.8599999999997</v>
      </c>
      <c r="HQT55" s="115">
        <f t="shared" ref="HQT55" si="3231">HQS55</f>
        <v>4330.8599999999997</v>
      </c>
      <c r="HQU55" s="115">
        <f t="shared" si="963"/>
        <v>4330.8599999999997</v>
      </c>
      <c r="HQV55" s="115">
        <f t="shared" si="963"/>
        <v>4330.8599999999997</v>
      </c>
      <c r="HQW55" s="115">
        <f t="shared" si="963"/>
        <v>4330.8599999999997</v>
      </c>
      <c r="HQX55" s="115">
        <f t="shared" si="963"/>
        <v>4330.8599999999997</v>
      </c>
      <c r="HQY55" s="115">
        <f t="shared" si="963"/>
        <v>4330.8599999999997</v>
      </c>
      <c r="HQZ55" s="115">
        <f t="shared" si="963"/>
        <v>4330.8599999999997</v>
      </c>
      <c r="HRA55" s="115">
        <f t="shared" si="963"/>
        <v>4330.8599999999997</v>
      </c>
      <c r="HRB55" s="115">
        <f t="shared" si="963"/>
        <v>4330.8599999999997</v>
      </c>
      <c r="HRC55" s="115">
        <f t="shared" si="963"/>
        <v>4330.8599999999997</v>
      </c>
      <c r="HRD55" s="115">
        <f t="shared" si="963"/>
        <v>4330.8599999999997</v>
      </c>
      <c r="HRE55" s="115">
        <f t="shared" si="963"/>
        <v>4330.8599999999997</v>
      </c>
      <c r="HRF55" s="95">
        <f t="shared" si="964"/>
        <v>51970.32</v>
      </c>
      <c r="HRG55" s="106" t="s">
        <v>862</v>
      </c>
      <c r="HRH55" s="105">
        <v>51970.319999999992</v>
      </c>
      <c r="HRI55" s="90">
        <f t="shared" si="965"/>
        <v>4330.8599999999997</v>
      </c>
      <c r="HRJ55" s="115">
        <f t="shared" ref="HRJ55" si="3232">HRI55</f>
        <v>4330.8599999999997</v>
      </c>
      <c r="HRK55" s="115">
        <f t="shared" si="966"/>
        <v>4330.8599999999997</v>
      </c>
      <c r="HRL55" s="115">
        <f t="shared" si="966"/>
        <v>4330.8599999999997</v>
      </c>
      <c r="HRM55" s="115">
        <f t="shared" si="966"/>
        <v>4330.8599999999997</v>
      </c>
      <c r="HRN55" s="115">
        <f t="shared" si="966"/>
        <v>4330.8599999999997</v>
      </c>
      <c r="HRO55" s="115">
        <f t="shared" si="966"/>
        <v>4330.8599999999997</v>
      </c>
      <c r="HRP55" s="115">
        <f t="shared" si="966"/>
        <v>4330.8599999999997</v>
      </c>
      <c r="HRQ55" s="115">
        <f t="shared" si="966"/>
        <v>4330.8599999999997</v>
      </c>
      <c r="HRR55" s="115">
        <f t="shared" si="966"/>
        <v>4330.8599999999997</v>
      </c>
      <c r="HRS55" s="115">
        <f t="shared" si="966"/>
        <v>4330.8599999999997</v>
      </c>
      <c r="HRT55" s="115">
        <f t="shared" si="966"/>
        <v>4330.8599999999997</v>
      </c>
      <c r="HRU55" s="115">
        <f t="shared" si="966"/>
        <v>4330.8599999999997</v>
      </c>
      <c r="HRV55" s="95">
        <f t="shared" si="967"/>
        <v>51970.32</v>
      </c>
      <c r="HRW55" s="106" t="s">
        <v>862</v>
      </c>
      <c r="HRX55" s="105">
        <v>51970.319999999992</v>
      </c>
      <c r="HRY55" s="90">
        <f t="shared" si="968"/>
        <v>4330.8599999999997</v>
      </c>
      <c r="HRZ55" s="115">
        <f t="shared" ref="HRZ55" si="3233">HRY55</f>
        <v>4330.8599999999997</v>
      </c>
      <c r="HSA55" s="115">
        <f t="shared" si="969"/>
        <v>4330.8599999999997</v>
      </c>
      <c r="HSB55" s="115">
        <f t="shared" si="969"/>
        <v>4330.8599999999997</v>
      </c>
      <c r="HSC55" s="115">
        <f t="shared" si="969"/>
        <v>4330.8599999999997</v>
      </c>
      <c r="HSD55" s="115">
        <f t="shared" si="969"/>
        <v>4330.8599999999997</v>
      </c>
      <c r="HSE55" s="115">
        <f t="shared" si="969"/>
        <v>4330.8599999999997</v>
      </c>
      <c r="HSF55" s="115">
        <f t="shared" si="969"/>
        <v>4330.8599999999997</v>
      </c>
      <c r="HSG55" s="115">
        <f t="shared" si="969"/>
        <v>4330.8599999999997</v>
      </c>
      <c r="HSH55" s="115">
        <f t="shared" si="969"/>
        <v>4330.8599999999997</v>
      </c>
      <c r="HSI55" s="115">
        <f t="shared" si="969"/>
        <v>4330.8599999999997</v>
      </c>
      <c r="HSJ55" s="115">
        <f t="shared" si="969"/>
        <v>4330.8599999999997</v>
      </c>
      <c r="HSK55" s="115">
        <f t="shared" si="969"/>
        <v>4330.8599999999997</v>
      </c>
      <c r="HSL55" s="95">
        <f t="shared" si="970"/>
        <v>51970.32</v>
      </c>
      <c r="HSM55" s="106" t="s">
        <v>862</v>
      </c>
      <c r="HSN55" s="105">
        <v>51970.319999999992</v>
      </c>
      <c r="HSO55" s="90">
        <f t="shared" si="971"/>
        <v>4330.8599999999997</v>
      </c>
      <c r="HSP55" s="115">
        <f t="shared" ref="HSP55" si="3234">HSO55</f>
        <v>4330.8599999999997</v>
      </c>
      <c r="HSQ55" s="115">
        <f t="shared" si="972"/>
        <v>4330.8599999999997</v>
      </c>
      <c r="HSR55" s="115">
        <f t="shared" si="972"/>
        <v>4330.8599999999997</v>
      </c>
      <c r="HSS55" s="115">
        <f t="shared" si="972"/>
        <v>4330.8599999999997</v>
      </c>
      <c r="HST55" s="115">
        <f t="shared" si="972"/>
        <v>4330.8599999999997</v>
      </c>
      <c r="HSU55" s="115">
        <f t="shared" si="972"/>
        <v>4330.8599999999997</v>
      </c>
      <c r="HSV55" s="115">
        <f t="shared" si="972"/>
        <v>4330.8599999999997</v>
      </c>
      <c r="HSW55" s="115">
        <f t="shared" si="972"/>
        <v>4330.8599999999997</v>
      </c>
      <c r="HSX55" s="115">
        <f t="shared" si="972"/>
        <v>4330.8599999999997</v>
      </c>
      <c r="HSY55" s="115">
        <f t="shared" si="972"/>
        <v>4330.8599999999997</v>
      </c>
      <c r="HSZ55" s="115">
        <f t="shared" si="972"/>
        <v>4330.8599999999997</v>
      </c>
      <c r="HTA55" s="115">
        <f t="shared" si="972"/>
        <v>4330.8599999999997</v>
      </c>
      <c r="HTB55" s="95">
        <f t="shared" si="973"/>
        <v>51970.32</v>
      </c>
      <c r="HTC55" s="106" t="s">
        <v>862</v>
      </c>
      <c r="HTD55" s="105">
        <v>51970.319999999992</v>
      </c>
      <c r="HTE55" s="90">
        <f t="shared" si="974"/>
        <v>4330.8599999999997</v>
      </c>
      <c r="HTF55" s="115">
        <f t="shared" ref="HTF55" si="3235">HTE55</f>
        <v>4330.8599999999997</v>
      </c>
      <c r="HTG55" s="115">
        <f t="shared" si="975"/>
        <v>4330.8599999999997</v>
      </c>
      <c r="HTH55" s="115">
        <f t="shared" si="975"/>
        <v>4330.8599999999997</v>
      </c>
      <c r="HTI55" s="115">
        <f t="shared" si="975"/>
        <v>4330.8599999999997</v>
      </c>
      <c r="HTJ55" s="115">
        <f t="shared" si="975"/>
        <v>4330.8599999999997</v>
      </c>
      <c r="HTK55" s="115">
        <f t="shared" si="975"/>
        <v>4330.8599999999997</v>
      </c>
      <c r="HTL55" s="115">
        <f t="shared" si="975"/>
        <v>4330.8599999999997</v>
      </c>
      <c r="HTM55" s="115">
        <f t="shared" si="975"/>
        <v>4330.8599999999997</v>
      </c>
      <c r="HTN55" s="115">
        <f t="shared" si="975"/>
        <v>4330.8599999999997</v>
      </c>
      <c r="HTO55" s="115">
        <f t="shared" si="975"/>
        <v>4330.8599999999997</v>
      </c>
      <c r="HTP55" s="115">
        <f t="shared" si="975"/>
        <v>4330.8599999999997</v>
      </c>
      <c r="HTQ55" s="115">
        <f t="shared" si="975"/>
        <v>4330.8599999999997</v>
      </c>
      <c r="HTR55" s="95">
        <f t="shared" si="976"/>
        <v>51970.32</v>
      </c>
      <c r="HTS55" s="106" t="s">
        <v>862</v>
      </c>
      <c r="HTT55" s="105">
        <v>51970.319999999992</v>
      </c>
      <c r="HTU55" s="90">
        <f t="shared" si="977"/>
        <v>4330.8599999999997</v>
      </c>
      <c r="HTV55" s="115">
        <f t="shared" ref="HTV55" si="3236">HTU55</f>
        <v>4330.8599999999997</v>
      </c>
      <c r="HTW55" s="115">
        <f t="shared" si="978"/>
        <v>4330.8599999999997</v>
      </c>
      <c r="HTX55" s="115">
        <f t="shared" si="978"/>
        <v>4330.8599999999997</v>
      </c>
      <c r="HTY55" s="115">
        <f t="shared" si="978"/>
        <v>4330.8599999999997</v>
      </c>
      <c r="HTZ55" s="115">
        <f t="shared" si="978"/>
        <v>4330.8599999999997</v>
      </c>
      <c r="HUA55" s="115">
        <f t="shared" si="978"/>
        <v>4330.8599999999997</v>
      </c>
      <c r="HUB55" s="115">
        <f t="shared" si="978"/>
        <v>4330.8599999999997</v>
      </c>
      <c r="HUC55" s="115">
        <f t="shared" si="978"/>
        <v>4330.8599999999997</v>
      </c>
      <c r="HUD55" s="115">
        <f t="shared" si="978"/>
        <v>4330.8599999999997</v>
      </c>
      <c r="HUE55" s="115">
        <f t="shared" si="978"/>
        <v>4330.8599999999997</v>
      </c>
      <c r="HUF55" s="115">
        <f t="shared" si="978"/>
        <v>4330.8599999999997</v>
      </c>
      <c r="HUG55" s="115">
        <f t="shared" si="978"/>
        <v>4330.8599999999997</v>
      </c>
      <c r="HUH55" s="95">
        <f t="shared" si="979"/>
        <v>51970.32</v>
      </c>
      <c r="HUI55" s="106" t="s">
        <v>862</v>
      </c>
      <c r="HUJ55" s="105">
        <v>51970.319999999992</v>
      </c>
      <c r="HUK55" s="90">
        <f t="shared" si="980"/>
        <v>4330.8599999999997</v>
      </c>
      <c r="HUL55" s="115">
        <f t="shared" ref="HUL55" si="3237">HUK55</f>
        <v>4330.8599999999997</v>
      </c>
      <c r="HUM55" s="115">
        <f t="shared" si="981"/>
        <v>4330.8599999999997</v>
      </c>
      <c r="HUN55" s="115">
        <f t="shared" si="981"/>
        <v>4330.8599999999997</v>
      </c>
      <c r="HUO55" s="115">
        <f t="shared" si="981"/>
        <v>4330.8599999999997</v>
      </c>
      <c r="HUP55" s="115">
        <f t="shared" si="981"/>
        <v>4330.8599999999997</v>
      </c>
      <c r="HUQ55" s="115">
        <f t="shared" si="981"/>
        <v>4330.8599999999997</v>
      </c>
      <c r="HUR55" s="115">
        <f t="shared" si="981"/>
        <v>4330.8599999999997</v>
      </c>
      <c r="HUS55" s="115">
        <f t="shared" si="981"/>
        <v>4330.8599999999997</v>
      </c>
      <c r="HUT55" s="115">
        <f t="shared" si="981"/>
        <v>4330.8599999999997</v>
      </c>
      <c r="HUU55" s="115">
        <f t="shared" si="981"/>
        <v>4330.8599999999997</v>
      </c>
      <c r="HUV55" s="115">
        <f t="shared" si="981"/>
        <v>4330.8599999999997</v>
      </c>
      <c r="HUW55" s="115">
        <f t="shared" si="981"/>
        <v>4330.8599999999997</v>
      </c>
      <c r="HUX55" s="95">
        <f t="shared" si="982"/>
        <v>51970.32</v>
      </c>
      <c r="HUY55" s="106" t="s">
        <v>862</v>
      </c>
      <c r="HUZ55" s="105">
        <v>51970.319999999992</v>
      </c>
      <c r="HVA55" s="90">
        <f t="shared" si="983"/>
        <v>4330.8599999999997</v>
      </c>
      <c r="HVB55" s="115">
        <f t="shared" ref="HVB55" si="3238">HVA55</f>
        <v>4330.8599999999997</v>
      </c>
      <c r="HVC55" s="115">
        <f t="shared" si="984"/>
        <v>4330.8599999999997</v>
      </c>
      <c r="HVD55" s="115">
        <f t="shared" si="984"/>
        <v>4330.8599999999997</v>
      </c>
      <c r="HVE55" s="115">
        <f t="shared" si="984"/>
        <v>4330.8599999999997</v>
      </c>
      <c r="HVF55" s="115">
        <f t="shared" si="984"/>
        <v>4330.8599999999997</v>
      </c>
      <c r="HVG55" s="115">
        <f t="shared" si="984"/>
        <v>4330.8599999999997</v>
      </c>
      <c r="HVH55" s="115">
        <f t="shared" si="984"/>
        <v>4330.8599999999997</v>
      </c>
      <c r="HVI55" s="115">
        <f t="shared" si="984"/>
        <v>4330.8599999999997</v>
      </c>
      <c r="HVJ55" s="115">
        <f t="shared" si="984"/>
        <v>4330.8599999999997</v>
      </c>
      <c r="HVK55" s="115">
        <f t="shared" si="984"/>
        <v>4330.8599999999997</v>
      </c>
      <c r="HVL55" s="115">
        <f t="shared" si="984"/>
        <v>4330.8599999999997</v>
      </c>
      <c r="HVM55" s="115">
        <f t="shared" si="984"/>
        <v>4330.8599999999997</v>
      </c>
      <c r="HVN55" s="95">
        <f t="shared" si="985"/>
        <v>51970.32</v>
      </c>
      <c r="HVO55" s="106" t="s">
        <v>862</v>
      </c>
      <c r="HVP55" s="105">
        <v>51970.319999999992</v>
      </c>
      <c r="HVQ55" s="90">
        <f t="shared" si="986"/>
        <v>4330.8599999999997</v>
      </c>
      <c r="HVR55" s="115">
        <f t="shared" ref="HVR55" si="3239">HVQ55</f>
        <v>4330.8599999999997</v>
      </c>
      <c r="HVS55" s="115">
        <f t="shared" si="987"/>
        <v>4330.8599999999997</v>
      </c>
      <c r="HVT55" s="115">
        <f t="shared" si="987"/>
        <v>4330.8599999999997</v>
      </c>
      <c r="HVU55" s="115">
        <f t="shared" si="987"/>
        <v>4330.8599999999997</v>
      </c>
      <c r="HVV55" s="115">
        <f t="shared" si="987"/>
        <v>4330.8599999999997</v>
      </c>
      <c r="HVW55" s="115">
        <f t="shared" si="987"/>
        <v>4330.8599999999997</v>
      </c>
      <c r="HVX55" s="115">
        <f t="shared" si="987"/>
        <v>4330.8599999999997</v>
      </c>
      <c r="HVY55" s="115">
        <f t="shared" si="987"/>
        <v>4330.8599999999997</v>
      </c>
      <c r="HVZ55" s="115">
        <f t="shared" si="987"/>
        <v>4330.8599999999997</v>
      </c>
      <c r="HWA55" s="115">
        <f t="shared" si="987"/>
        <v>4330.8599999999997</v>
      </c>
      <c r="HWB55" s="115">
        <f t="shared" si="987"/>
        <v>4330.8599999999997</v>
      </c>
      <c r="HWC55" s="115">
        <f t="shared" si="987"/>
        <v>4330.8599999999997</v>
      </c>
      <c r="HWD55" s="95">
        <f t="shared" si="988"/>
        <v>51970.32</v>
      </c>
      <c r="HWE55" s="106" t="s">
        <v>862</v>
      </c>
      <c r="HWF55" s="105">
        <v>51970.319999999992</v>
      </c>
      <c r="HWG55" s="90">
        <f t="shared" si="989"/>
        <v>4330.8599999999997</v>
      </c>
      <c r="HWH55" s="115">
        <f t="shared" ref="HWH55" si="3240">HWG55</f>
        <v>4330.8599999999997</v>
      </c>
      <c r="HWI55" s="115">
        <f t="shared" si="990"/>
        <v>4330.8599999999997</v>
      </c>
      <c r="HWJ55" s="115">
        <f t="shared" si="990"/>
        <v>4330.8599999999997</v>
      </c>
      <c r="HWK55" s="115">
        <f t="shared" si="990"/>
        <v>4330.8599999999997</v>
      </c>
      <c r="HWL55" s="115">
        <f t="shared" si="990"/>
        <v>4330.8599999999997</v>
      </c>
      <c r="HWM55" s="115">
        <f t="shared" si="990"/>
        <v>4330.8599999999997</v>
      </c>
      <c r="HWN55" s="115">
        <f t="shared" si="990"/>
        <v>4330.8599999999997</v>
      </c>
      <c r="HWO55" s="115">
        <f t="shared" si="990"/>
        <v>4330.8599999999997</v>
      </c>
      <c r="HWP55" s="115">
        <f t="shared" si="990"/>
        <v>4330.8599999999997</v>
      </c>
      <c r="HWQ55" s="115">
        <f t="shared" si="990"/>
        <v>4330.8599999999997</v>
      </c>
      <c r="HWR55" s="115">
        <f t="shared" si="990"/>
        <v>4330.8599999999997</v>
      </c>
      <c r="HWS55" s="115">
        <f t="shared" si="990"/>
        <v>4330.8599999999997</v>
      </c>
      <c r="HWT55" s="95">
        <f t="shared" si="991"/>
        <v>51970.32</v>
      </c>
      <c r="HWU55" s="106" t="s">
        <v>862</v>
      </c>
      <c r="HWV55" s="105">
        <v>51970.319999999992</v>
      </c>
      <c r="HWW55" s="90">
        <f t="shared" si="992"/>
        <v>4330.8599999999997</v>
      </c>
      <c r="HWX55" s="115">
        <f t="shared" ref="HWX55" si="3241">HWW55</f>
        <v>4330.8599999999997</v>
      </c>
      <c r="HWY55" s="115">
        <f t="shared" si="993"/>
        <v>4330.8599999999997</v>
      </c>
      <c r="HWZ55" s="115">
        <f t="shared" si="993"/>
        <v>4330.8599999999997</v>
      </c>
      <c r="HXA55" s="115">
        <f t="shared" si="993"/>
        <v>4330.8599999999997</v>
      </c>
      <c r="HXB55" s="115">
        <f t="shared" si="993"/>
        <v>4330.8599999999997</v>
      </c>
      <c r="HXC55" s="115">
        <f t="shared" si="993"/>
        <v>4330.8599999999997</v>
      </c>
      <c r="HXD55" s="115">
        <f t="shared" si="993"/>
        <v>4330.8599999999997</v>
      </c>
      <c r="HXE55" s="115">
        <f t="shared" si="993"/>
        <v>4330.8599999999997</v>
      </c>
      <c r="HXF55" s="115">
        <f t="shared" si="993"/>
        <v>4330.8599999999997</v>
      </c>
      <c r="HXG55" s="115">
        <f t="shared" si="993"/>
        <v>4330.8599999999997</v>
      </c>
      <c r="HXH55" s="115">
        <f t="shared" si="993"/>
        <v>4330.8599999999997</v>
      </c>
      <c r="HXI55" s="115">
        <f t="shared" si="993"/>
        <v>4330.8599999999997</v>
      </c>
      <c r="HXJ55" s="95">
        <f t="shared" si="994"/>
        <v>51970.32</v>
      </c>
      <c r="HXK55" s="106" t="s">
        <v>862</v>
      </c>
      <c r="HXL55" s="105">
        <v>51970.319999999992</v>
      </c>
      <c r="HXM55" s="90">
        <f t="shared" si="995"/>
        <v>4330.8599999999997</v>
      </c>
      <c r="HXN55" s="115">
        <f t="shared" ref="HXN55" si="3242">HXM55</f>
        <v>4330.8599999999997</v>
      </c>
      <c r="HXO55" s="115">
        <f t="shared" si="996"/>
        <v>4330.8599999999997</v>
      </c>
      <c r="HXP55" s="115">
        <f t="shared" si="996"/>
        <v>4330.8599999999997</v>
      </c>
      <c r="HXQ55" s="115">
        <f t="shared" si="996"/>
        <v>4330.8599999999997</v>
      </c>
      <c r="HXR55" s="115">
        <f t="shared" si="996"/>
        <v>4330.8599999999997</v>
      </c>
      <c r="HXS55" s="115">
        <f t="shared" si="996"/>
        <v>4330.8599999999997</v>
      </c>
      <c r="HXT55" s="115">
        <f t="shared" si="996"/>
        <v>4330.8599999999997</v>
      </c>
      <c r="HXU55" s="115">
        <f t="shared" si="996"/>
        <v>4330.8599999999997</v>
      </c>
      <c r="HXV55" s="115">
        <f t="shared" si="996"/>
        <v>4330.8599999999997</v>
      </c>
      <c r="HXW55" s="115">
        <f t="shared" si="996"/>
        <v>4330.8599999999997</v>
      </c>
      <c r="HXX55" s="115">
        <f t="shared" si="996"/>
        <v>4330.8599999999997</v>
      </c>
      <c r="HXY55" s="115">
        <f t="shared" si="996"/>
        <v>4330.8599999999997</v>
      </c>
      <c r="HXZ55" s="95">
        <f t="shared" si="997"/>
        <v>51970.32</v>
      </c>
      <c r="HYA55" s="106" t="s">
        <v>862</v>
      </c>
      <c r="HYB55" s="105">
        <v>51970.319999999992</v>
      </c>
      <c r="HYC55" s="90">
        <f t="shared" si="998"/>
        <v>4330.8599999999997</v>
      </c>
      <c r="HYD55" s="115">
        <f t="shared" ref="HYD55" si="3243">HYC55</f>
        <v>4330.8599999999997</v>
      </c>
      <c r="HYE55" s="115">
        <f t="shared" si="999"/>
        <v>4330.8599999999997</v>
      </c>
      <c r="HYF55" s="115">
        <f t="shared" si="999"/>
        <v>4330.8599999999997</v>
      </c>
      <c r="HYG55" s="115">
        <f t="shared" si="999"/>
        <v>4330.8599999999997</v>
      </c>
      <c r="HYH55" s="115">
        <f t="shared" si="999"/>
        <v>4330.8599999999997</v>
      </c>
      <c r="HYI55" s="115">
        <f t="shared" si="999"/>
        <v>4330.8599999999997</v>
      </c>
      <c r="HYJ55" s="115">
        <f t="shared" si="999"/>
        <v>4330.8599999999997</v>
      </c>
      <c r="HYK55" s="115">
        <f t="shared" si="999"/>
        <v>4330.8599999999997</v>
      </c>
      <c r="HYL55" s="115">
        <f t="shared" si="999"/>
        <v>4330.8599999999997</v>
      </c>
      <c r="HYM55" s="115">
        <f t="shared" si="999"/>
        <v>4330.8599999999997</v>
      </c>
      <c r="HYN55" s="115">
        <f t="shared" si="999"/>
        <v>4330.8599999999997</v>
      </c>
      <c r="HYO55" s="115">
        <f t="shared" si="999"/>
        <v>4330.8599999999997</v>
      </c>
      <c r="HYP55" s="95">
        <f t="shared" si="1000"/>
        <v>51970.32</v>
      </c>
      <c r="HYQ55" s="106" t="s">
        <v>862</v>
      </c>
      <c r="HYR55" s="105">
        <v>51970.319999999992</v>
      </c>
      <c r="HYS55" s="90">
        <f t="shared" si="1001"/>
        <v>4330.8599999999997</v>
      </c>
      <c r="HYT55" s="115">
        <f t="shared" ref="HYT55" si="3244">HYS55</f>
        <v>4330.8599999999997</v>
      </c>
      <c r="HYU55" s="115">
        <f t="shared" si="1002"/>
        <v>4330.8599999999997</v>
      </c>
      <c r="HYV55" s="115">
        <f t="shared" si="1002"/>
        <v>4330.8599999999997</v>
      </c>
      <c r="HYW55" s="115">
        <f t="shared" si="1002"/>
        <v>4330.8599999999997</v>
      </c>
      <c r="HYX55" s="115">
        <f t="shared" si="1002"/>
        <v>4330.8599999999997</v>
      </c>
      <c r="HYY55" s="115">
        <f t="shared" si="1002"/>
        <v>4330.8599999999997</v>
      </c>
      <c r="HYZ55" s="115">
        <f t="shared" si="1002"/>
        <v>4330.8599999999997</v>
      </c>
      <c r="HZA55" s="115">
        <f t="shared" si="1002"/>
        <v>4330.8599999999997</v>
      </c>
      <c r="HZB55" s="115">
        <f t="shared" si="1002"/>
        <v>4330.8599999999997</v>
      </c>
      <c r="HZC55" s="115">
        <f t="shared" si="1002"/>
        <v>4330.8599999999997</v>
      </c>
      <c r="HZD55" s="115">
        <f t="shared" si="1002"/>
        <v>4330.8599999999997</v>
      </c>
      <c r="HZE55" s="115">
        <f t="shared" si="1002"/>
        <v>4330.8599999999997</v>
      </c>
      <c r="HZF55" s="95">
        <f t="shared" si="1003"/>
        <v>51970.32</v>
      </c>
      <c r="HZG55" s="106" t="s">
        <v>862</v>
      </c>
      <c r="HZH55" s="105">
        <v>51970.319999999992</v>
      </c>
      <c r="HZI55" s="90">
        <f t="shared" si="1004"/>
        <v>4330.8599999999997</v>
      </c>
      <c r="HZJ55" s="115">
        <f t="shared" ref="HZJ55" si="3245">HZI55</f>
        <v>4330.8599999999997</v>
      </c>
      <c r="HZK55" s="115">
        <f t="shared" si="1005"/>
        <v>4330.8599999999997</v>
      </c>
      <c r="HZL55" s="115">
        <f t="shared" si="1005"/>
        <v>4330.8599999999997</v>
      </c>
      <c r="HZM55" s="115">
        <f t="shared" si="1005"/>
        <v>4330.8599999999997</v>
      </c>
      <c r="HZN55" s="115">
        <f t="shared" si="1005"/>
        <v>4330.8599999999997</v>
      </c>
      <c r="HZO55" s="115">
        <f t="shared" si="1005"/>
        <v>4330.8599999999997</v>
      </c>
      <c r="HZP55" s="115">
        <f t="shared" si="1005"/>
        <v>4330.8599999999997</v>
      </c>
      <c r="HZQ55" s="115">
        <f t="shared" si="1005"/>
        <v>4330.8599999999997</v>
      </c>
      <c r="HZR55" s="115">
        <f t="shared" si="1005"/>
        <v>4330.8599999999997</v>
      </c>
      <c r="HZS55" s="115">
        <f t="shared" si="1005"/>
        <v>4330.8599999999997</v>
      </c>
      <c r="HZT55" s="115">
        <f t="shared" si="1005"/>
        <v>4330.8599999999997</v>
      </c>
      <c r="HZU55" s="115">
        <f t="shared" si="1005"/>
        <v>4330.8599999999997</v>
      </c>
      <c r="HZV55" s="95">
        <f t="shared" si="1006"/>
        <v>51970.32</v>
      </c>
      <c r="HZW55" s="106" t="s">
        <v>862</v>
      </c>
      <c r="HZX55" s="105">
        <v>51970.319999999992</v>
      </c>
      <c r="HZY55" s="90">
        <f t="shared" si="1007"/>
        <v>4330.8599999999997</v>
      </c>
      <c r="HZZ55" s="115">
        <f t="shared" ref="HZZ55" si="3246">HZY55</f>
        <v>4330.8599999999997</v>
      </c>
      <c r="IAA55" s="115">
        <f t="shared" si="1008"/>
        <v>4330.8599999999997</v>
      </c>
      <c r="IAB55" s="115">
        <f t="shared" si="1008"/>
        <v>4330.8599999999997</v>
      </c>
      <c r="IAC55" s="115">
        <f t="shared" si="1008"/>
        <v>4330.8599999999997</v>
      </c>
      <c r="IAD55" s="115">
        <f t="shared" si="1008"/>
        <v>4330.8599999999997</v>
      </c>
      <c r="IAE55" s="115">
        <f t="shared" si="1008"/>
        <v>4330.8599999999997</v>
      </c>
      <c r="IAF55" s="115">
        <f t="shared" si="1008"/>
        <v>4330.8599999999997</v>
      </c>
      <c r="IAG55" s="115">
        <f t="shared" si="1008"/>
        <v>4330.8599999999997</v>
      </c>
      <c r="IAH55" s="115">
        <f t="shared" si="1008"/>
        <v>4330.8599999999997</v>
      </c>
      <c r="IAI55" s="115">
        <f t="shared" si="1008"/>
        <v>4330.8599999999997</v>
      </c>
      <c r="IAJ55" s="115">
        <f t="shared" si="1008"/>
        <v>4330.8599999999997</v>
      </c>
      <c r="IAK55" s="115">
        <f t="shared" si="1008"/>
        <v>4330.8599999999997</v>
      </c>
      <c r="IAL55" s="95">
        <f t="shared" si="1009"/>
        <v>51970.32</v>
      </c>
      <c r="IAM55" s="106" t="s">
        <v>862</v>
      </c>
      <c r="IAN55" s="105">
        <v>51970.319999999992</v>
      </c>
      <c r="IAO55" s="90">
        <f t="shared" si="1010"/>
        <v>4330.8599999999997</v>
      </c>
      <c r="IAP55" s="115">
        <f t="shared" ref="IAP55" si="3247">IAO55</f>
        <v>4330.8599999999997</v>
      </c>
      <c r="IAQ55" s="115">
        <f t="shared" si="1011"/>
        <v>4330.8599999999997</v>
      </c>
      <c r="IAR55" s="115">
        <f t="shared" si="1011"/>
        <v>4330.8599999999997</v>
      </c>
      <c r="IAS55" s="115">
        <f t="shared" si="1011"/>
        <v>4330.8599999999997</v>
      </c>
      <c r="IAT55" s="115">
        <f t="shared" si="1011"/>
        <v>4330.8599999999997</v>
      </c>
      <c r="IAU55" s="115">
        <f t="shared" si="1011"/>
        <v>4330.8599999999997</v>
      </c>
      <c r="IAV55" s="115">
        <f t="shared" si="1011"/>
        <v>4330.8599999999997</v>
      </c>
      <c r="IAW55" s="115">
        <f t="shared" si="1011"/>
        <v>4330.8599999999997</v>
      </c>
      <c r="IAX55" s="115">
        <f t="shared" si="1011"/>
        <v>4330.8599999999997</v>
      </c>
      <c r="IAY55" s="115">
        <f t="shared" si="1011"/>
        <v>4330.8599999999997</v>
      </c>
      <c r="IAZ55" s="115">
        <f t="shared" si="1011"/>
        <v>4330.8599999999997</v>
      </c>
      <c r="IBA55" s="115">
        <f t="shared" si="1011"/>
        <v>4330.8599999999997</v>
      </c>
      <c r="IBB55" s="95">
        <f t="shared" si="1012"/>
        <v>51970.32</v>
      </c>
      <c r="IBC55" s="106" t="s">
        <v>862</v>
      </c>
      <c r="IBD55" s="105">
        <v>51970.319999999992</v>
      </c>
      <c r="IBE55" s="90">
        <f t="shared" si="1013"/>
        <v>4330.8599999999997</v>
      </c>
      <c r="IBF55" s="115">
        <f t="shared" ref="IBF55" si="3248">IBE55</f>
        <v>4330.8599999999997</v>
      </c>
      <c r="IBG55" s="115">
        <f t="shared" si="1014"/>
        <v>4330.8599999999997</v>
      </c>
      <c r="IBH55" s="115">
        <f t="shared" si="1014"/>
        <v>4330.8599999999997</v>
      </c>
      <c r="IBI55" s="115">
        <f t="shared" si="1014"/>
        <v>4330.8599999999997</v>
      </c>
      <c r="IBJ55" s="115">
        <f t="shared" si="1014"/>
        <v>4330.8599999999997</v>
      </c>
      <c r="IBK55" s="115">
        <f t="shared" si="1014"/>
        <v>4330.8599999999997</v>
      </c>
      <c r="IBL55" s="115">
        <f t="shared" si="1014"/>
        <v>4330.8599999999997</v>
      </c>
      <c r="IBM55" s="115">
        <f t="shared" si="1014"/>
        <v>4330.8599999999997</v>
      </c>
      <c r="IBN55" s="115">
        <f t="shared" si="1014"/>
        <v>4330.8599999999997</v>
      </c>
      <c r="IBO55" s="115">
        <f t="shared" si="1014"/>
        <v>4330.8599999999997</v>
      </c>
      <c r="IBP55" s="115">
        <f t="shared" si="1014"/>
        <v>4330.8599999999997</v>
      </c>
      <c r="IBQ55" s="115">
        <f t="shared" si="1014"/>
        <v>4330.8599999999997</v>
      </c>
      <c r="IBR55" s="95">
        <f t="shared" si="1015"/>
        <v>51970.32</v>
      </c>
      <c r="IBS55" s="106" t="s">
        <v>862</v>
      </c>
      <c r="IBT55" s="105">
        <v>51970.319999999992</v>
      </c>
      <c r="IBU55" s="90">
        <f t="shared" si="1016"/>
        <v>4330.8599999999997</v>
      </c>
      <c r="IBV55" s="115">
        <f t="shared" ref="IBV55" si="3249">IBU55</f>
        <v>4330.8599999999997</v>
      </c>
      <c r="IBW55" s="115">
        <f t="shared" si="1017"/>
        <v>4330.8599999999997</v>
      </c>
      <c r="IBX55" s="115">
        <f t="shared" si="1017"/>
        <v>4330.8599999999997</v>
      </c>
      <c r="IBY55" s="115">
        <f t="shared" si="1017"/>
        <v>4330.8599999999997</v>
      </c>
      <c r="IBZ55" s="115">
        <f t="shared" si="1017"/>
        <v>4330.8599999999997</v>
      </c>
      <c r="ICA55" s="115">
        <f t="shared" si="1017"/>
        <v>4330.8599999999997</v>
      </c>
      <c r="ICB55" s="115">
        <f t="shared" si="1017"/>
        <v>4330.8599999999997</v>
      </c>
      <c r="ICC55" s="115">
        <f t="shared" si="1017"/>
        <v>4330.8599999999997</v>
      </c>
      <c r="ICD55" s="115">
        <f t="shared" si="1017"/>
        <v>4330.8599999999997</v>
      </c>
      <c r="ICE55" s="115">
        <f t="shared" si="1017"/>
        <v>4330.8599999999997</v>
      </c>
      <c r="ICF55" s="115">
        <f t="shared" si="1017"/>
        <v>4330.8599999999997</v>
      </c>
      <c r="ICG55" s="115">
        <f t="shared" si="1017"/>
        <v>4330.8599999999997</v>
      </c>
      <c r="ICH55" s="95">
        <f t="shared" si="1018"/>
        <v>51970.32</v>
      </c>
      <c r="ICI55" s="106" t="s">
        <v>862</v>
      </c>
      <c r="ICJ55" s="105">
        <v>51970.319999999992</v>
      </c>
      <c r="ICK55" s="90">
        <f t="shared" si="1019"/>
        <v>4330.8599999999997</v>
      </c>
      <c r="ICL55" s="115">
        <f t="shared" ref="ICL55" si="3250">ICK55</f>
        <v>4330.8599999999997</v>
      </c>
      <c r="ICM55" s="115">
        <f t="shared" si="1020"/>
        <v>4330.8599999999997</v>
      </c>
      <c r="ICN55" s="115">
        <f t="shared" si="1020"/>
        <v>4330.8599999999997</v>
      </c>
      <c r="ICO55" s="115">
        <f t="shared" si="1020"/>
        <v>4330.8599999999997</v>
      </c>
      <c r="ICP55" s="115">
        <f t="shared" si="1020"/>
        <v>4330.8599999999997</v>
      </c>
      <c r="ICQ55" s="115">
        <f t="shared" si="1020"/>
        <v>4330.8599999999997</v>
      </c>
      <c r="ICR55" s="115">
        <f t="shared" si="1020"/>
        <v>4330.8599999999997</v>
      </c>
      <c r="ICS55" s="115">
        <f t="shared" si="1020"/>
        <v>4330.8599999999997</v>
      </c>
      <c r="ICT55" s="115">
        <f t="shared" si="1020"/>
        <v>4330.8599999999997</v>
      </c>
      <c r="ICU55" s="115">
        <f t="shared" si="1020"/>
        <v>4330.8599999999997</v>
      </c>
      <c r="ICV55" s="115">
        <f t="shared" si="1020"/>
        <v>4330.8599999999997</v>
      </c>
      <c r="ICW55" s="115">
        <f t="shared" si="1020"/>
        <v>4330.8599999999997</v>
      </c>
      <c r="ICX55" s="95">
        <f t="shared" si="1021"/>
        <v>51970.32</v>
      </c>
      <c r="ICY55" s="106" t="s">
        <v>862</v>
      </c>
      <c r="ICZ55" s="105">
        <v>51970.319999999992</v>
      </c>
      <c r="IDA55" s="90">
        <f t="shared" si="1022"/>
        <v>4330.8599999999997</v>
      </c>
      <c r="IDB55" s="115">
        <f t="shared" ref="IDB55" si="3251">IDA55</f>
        <v>4330.8599999999997</v>
      </c>
      <c r="IDC55" s="115">
        <f t="shared" si="1023"/>
        <v>4330.8599999999997</v>
      </c>
      <c r="IDD55" s="115">
        <f t="shared" si="1023"/>
        <v>4330.8599999999997</v>
      </c>
      <c r="IDE55" s="115">
        <f t="shared" si="1023"/>
        <v>4330.8599999999997</v>
      </c>
      <c r="IDF55" s="115">
        <f t="shared" si="1023"/>
        <v>4330.8599999999997</v>
      </c>
      <c r="IDG55" s="115">
        <f t="shared" si="1023"/>
        <v>4330.8599999999997</v>
      </c>
      <c r="IDH55" s="115">
        <f t="shared" si="1023"/>
        <v>4330.8599999999997</v>
      </c>
      <c r="IDI55" s="115">
        <f t="shared" si="1023"/>
        <v>4330.8599999999997</v>
      </c>
      <c r="IDJ55" s="115">
        <f t="shared" si="1023"/>
        <v>4330.8599999999997</v>
      </c>
      <c r="IDK55" s="115">
        <f t="shared" si="1023"/>
        <v>4330.8599999999997</v>
      </c>
      <c r="IDL55" s="115">
        <f t="shared" si="1023"/>
        <v>4330.8599999999997</v>
      </c>
      <c r="IDM55" s="115">
        <f t="shared" si="1023"/>
        <v>4330.8599999999997</v>
      </c>
      <c r="IDN55" s="95">
        <f t="shared" si="1024"/>
        <v>51970.32</v>
      </c>
      <c r="IDO55" s="106" t="s">
        <v>862</v>
      </c>
      <c r="IDP55" s="105">
        <v>51970.319999999992</v>
      </c>
      <c r="IDQ55" s="90">
        <f t="shared" si="1025"/>
        <v>4330.8599999999997</v>
      </c>
      <c r="IDR55" s="115">
        <f t="shared" ref="IDR55" si="3252">IDQ55</f>
        <v>4330.8599999999997</v>
      </c>
      <c r="IDS55" s="115">
        <f t="shared" si="1026"/>
        <v>4330.8599999999997</v>
      </c>
      <c r="IDT55" s="115">
        <f t="shared" si="1026"/>
        <v>4330.8599999999997</v>
      </c>
      <c r="IDU55" s="115">
        <f t="shared" si="1026"/>
        <v>4330.8599999999997</v>
      </c>
      <c r="IDV55" s="115">
        <f t="shared" si="1026"/>
        <v>4330.8599999999997</v>
      </c>
      <c r="IDW55" s="115">
        <f t="shared" si="1026"/>
        <v>4330.8599999999997</v>
      </c>
      <c r="IDX55" s="115">
        <f t="shared" si="1026"/>
        <v>4330.8599999999997</v>
      </c>
      <c r="IDY55" s="115">
        <f t="shared" si="1026"/>
        <v>4330.8599999999997</v>
      </c>
      <c r="IDZ55" s="115">
        <f t="shared" si="1026"/>
        <v>4330.8599999999997</v>
      </c>
      <c r="IEA55" s="115">
        <f t="shared" si="1026"/>
        <v>4330.8599999999997</v>
      </c>
      <c r="IEB55" s="115">
        <f t="shared" si="1026"/>
        <v>4330.8599999999997</v>
      </c>
      <c r="IEC55" s="115">
        <f t="shared" si="1026"/>
        <v>4330.8599999999997</v>
      </c>
      <c r="IED55" s="95">
        <f t="shared" si="1027"/>
        <v>51970.32</v>
      </c>
      <c r="IEE55" s="106" t="s">
        <v>862</v>
      </c>
      <c r="IEF55" s="105">
        <v>51970.319999999992</v>
      </c>
      <c r="IEG55" s="90">
        <f t="shared" si="1028"/>
        <v>4330.8599999999997</v>
      </c>
      <c r="IEH55" s="115">
        <f t="shared" ref="IEH55" si="3253">IEG55</f>
        <v>4330.8599999999997</v>
      </c>
      <c r="IEI55" s="115">
        <f t="shared" si="1029"/>
        <v>4330.8599999999997</v>
      </c>
      <c r="IEJ55" s="115">
        <f t="shared" si="1029"/>
        <v>4330.8599999999997</v>
      </c>
      <c r="IEK55" s="115">
        <f t="shared" si="1029"/>
        <v>4330.8599999999997</v>
      </c>
      <c r="IEL55" s="115">
        <f t="shared" si="1029"/>
        <v>4330.8599999999997</v>
      </c>
      <c r="IEM55" s="115">
        <f t="shared" si="1029"/>
        <v>4330.8599999999997</v>
      </c>
      <c r="IEN55" s="115">
        <f t="shared" si="1029"/>
        <v>4330.8599999999997</v>
      </c>
      <c r="IEO55" s="115">
        <f t="shared" si="1029"/>
        <v>4330.8599999999997</v>
      </c>
      <c r="IEP55" s="115">
        <f t="shared" si="1029"/>
        <v>4330.8599999999997</v>
      </c>
      <c r="IEQ55" s="115">
        <f t="shared" si="1029"/>
        <v>4330.8599999999997</v>
      </c>
      <c r="IER55" s="115">
        <f t="shared" si="1029"/>
        <v>4330.8599999999997</v>
      </c>
      <c r="IES55" s="115">
        <f t="shared" si="1029"/>
        <v>4330.8599999999997</v>
      </c>
      <c r="IET55" s="95">
        <f t="shared" si="1030"/>
        <v>51970.32</v>
      </c>
      <c r="IEU55" s="106" t="s">
        <v>862</v>
      </c>
      <c r="IEV55" s="105">
        <v>51970.319999999992</v>
      </c>
      <c r="IEW55" s="90">
        <f t="shared" si="1031"/>
        <v>4330.8599999999997</v>
      </c>
      <c r="IEX55" s="115">
        <f t="shared" ref="IEX55" si="3254">IEW55</f>
        <v>4330.8599999999997</v>
      </c>
      <c r="IEY55" s="115">
        <f t="shared" si="1032"/>
        <v>4330.8599999999997</v>
      </c>
      <c r="IEZ55" s="115">
        <f t="shared" si="1032"/>
        <v>4330.8599999999997</v>
      </c>
      <c r="IFA55" s="115">
        <f t="shared" si="1032"/>
        <v>4330.8599999999997</v>
      </c>
      <c r="IFB55" s="115">
        <f t="shared" si="1032"/>
        <v>4330.8599999999997</v>
      </c>
      <c r="IFC55" s="115">
        <f t="shared" si="1032"/>
        <v>4330.8599999999997</v>
      </c>
      <c r="IFD55" s="115">
        <f t="shared" si="1032"/>
        <v>4330.8599999999997</v>
      </c>
      <c r="IFE55" s="115">
        <f t="shared" si="1032"/>
        <v>4330.8599999999997</v>
      </c>
      <c r="IFF55" s="115">
        <f t="shared" si="1032"/>
        <v>4330.8599999999997</v>
      </c>
      <c r="IFG55" s="115">
        <f t="shared" si="1032"/>
        <v>4330.8599999999997</v>
      </c>
      <c r="IFH55" s="115">
        <f t="shared" si="1032"/>
        <v>4330.8599999999997</v>
      </c>
      <c r="IFI55" s="115">
        <f t="shared" si="1032"/>
        <v>4330.8599999999997</v>
      </c>
      <c r="IFJ55" s="95">
        <f t="shared" si="1033"/>
        <v>51970.32</v>
      </c>
      <c r="IFK55" s="106" t="s">
        <v>862</v>
      </c>
      <c r="IFL55" s="105">
        <v>51970.319999999992</v>
      </c>
      <c r="IFM55" s="90">
        <f t="shared" si="1034"/>
        <v>4330.8599999999997</v>
      </c>
      <c r="IFN55" s="115">
        <f t="shared" ref="IFN55" si="3255">IFM55</f>
        <v>4330.8599999999997</v>
      </c>
      <c r="IFO55" s="115">
        <f t="shared" si="1035"/>
        <v>4330.8599999999997</v>
      </c>
      <c r="IFP55" s="115">
        <f t="shared" si="1035"/>
        <v>4330.8599999999997</v>
      </c>
      <c r="IFQ55" s="115">
        <f t="shared" si="1035"/>
        <v>4330.8599999999997</v>
      </c>
      <c r="IFR55" s="115">
        <f t="shared" si="1035"/>
        <v>4330.8599999999997</v>
      </c>
      <c r="IFS55" s="115">
        <f t="shared" si="1035"/>
        <v>4330.8599999999997</v>
      </c>
      <c r="IFT55" s="115">
        <f t="shared" si="1035"/>
        <v>4330.8599999999997</v>
      </c>
      <c r="IFU55" s="115">
        <f t="shared" si="1035"/>
        <v>4330.8599999999997</v>
      </c>
      <c r="IFV55" s="115">
        <f t="shared" si="1035"/>
        <v>4330.8599999999997</v>
      </c>
      <c r="IFW55" s="115">
        <f t="shared" si="1035"/>
        <v>4330.8599999999997</v>
      </c>
      <c r="IFX55" s="115">
        <f t="shared" si="1035"/>
        <v>4330.8599999999997</v>
      </c>
      <c r="IFY55" s="115">
        <f t="shared" si="1035"/>
        <v>4330.8599999999997</v>
      </c>
      <c r="IFZ55" s="95">
        <f t="shared" si="1036"/>
        <v>51970.32</v>
      </c>
      <c r="IGA55" s="106" t="s">
        <v>862</v>
      </c>
      <c r="IGB55" s="105">
        <v>51970.319999999992</v>
      </c>
      <c r="IGC55" s="90">
        <f t="shared" si="1037"/>
        <v>4330.8599999999997</v>
      </c>
      <c r="IGD55" s="115">
        <f t="shared" ref="IGD55" si="3256">IGC55</f>
        <v>4330.8599999999997</v>
      </c>
      <c r="IGE55" s="115">
        <f t="shared" si="1038"/>
        <v>4330.8599999999997</v>
      </c>
      <c r="IGF55" s="115">
        <f t="shared" si="1038"/>
        <v>4330.8599999999997</v>
      </c>
      <c r="IGG55" s="115">
        <f t="shared" si="1038"/>
        <v>4330.8599999999997</v>
      </c>
      <c r="IGH55" s="115">
        <f t="shared" si="1038"/>
        <v>4330.8599999999997</v>
      </c>
      <c r="IGI55" s="115">
        <f t="shared" si="1038"/>
        <v>4330.8599999999997</v>
      </c>
      <c r="IGJ55" s="115">
        <f t="shared" si="1038"/>
        <v>4330.8599999999997</v>
      </c>
      <c r="IGK55" s="115">
        <f t="shared" si="1038"/>
        <v>4330.8599999999997</v>
      </c>
      <c r="IGL55" s="115">
        <f t="shared" si="1038"/>
        <v>4330.8599999999997</v>
      </c>
      <c r="IGM55" s="115">
        <f t="shared" si="1038"/>
        <v>4330.8599999999997</v>
      </c>
      <c r="IGN55" s="115">
        <f t="shared" si="1038"/>
        <v>4330.8599999999997</v>
      </c>
      <c r="IGO55" s="115">
        <f t="shared" si="1038"/>
        <v>4330.8599999999997</v>
      </c>
      <c r="IGP55" s="95">
        <f t="shared" si="1039"/>
        <v>51970.32</v>
      </c>
      <c r="IGQ55" s="106" t="s">
        <v>862</v>
      </c>
      <c r="IGR55" s="105">
        <v>51970.319999999992</v>
      </c>
      <c r="IGS55" s="90">
        <f t="shared" si="1040"/>
        <v>4330.8599999999997</v>
      </c>
      <c r="IGT55" s="115">
        <f t="shared" ref="IGT55" si="3257">IGS55</f>
        <v>4330.8599999999997</v>
      </c>
      <c r="IGU55" s="115">
        <f t="shared" si="1041"/>
        <v>4330.8599999999997</v>
      </c>
      <c r="IGV55" s="115">
        <f t="shared" si="1041"/>
        <v>4330.8599999999997</v>
      </c>
      <c r="IGW55" s="115">
        <f t="shared" si="1041"/>
        <v>4330.8599999999997</v>
      </c>
      <c r="IGX55" s="115">
        <f t="shared" si="1041"/>
        <v>4330.8599999999997</v>
      </c>
      <c r="IGY55" s="115">
        <f t="shared" si="1041"/>
        <v>4330.8599999999997</v>
      </c>
      <c r="IGZ55" s="115">
        <f t="shared" si="1041"/>
        <v>4330.8599999999997</v>
      </c>
      <c r="IHA55" s="115">
        <f t="shared" si="1041"/>
        <v>4330.8599999999997</v>
      </c>
      <c r="IHB55" s="115">
        <f t="shared" si="1041"/>
        <v>4330.8599999999997</v>
      </c>
      <c r="IHC55" s="115">
        <f t="shared" si="1041"/>
        <v>4330.8599999999997</v>
      </c>
      <c r="IHD55" s="115">
        <f t="shared" si="1041"/>
        <v>4330.8599999999997</v>
      </c>
      <c r="IHE55" s="115">
        <f t="shared" si="1041"/>
        <v>4330.8599999999997</v>
      </c>
      <c r="IHF55" s="95">
        <f t="shared" si="1042"/>
        <v>51970.32</v>
      </c>
      <c r="IHG55" s="106" t="s">
        <v>862</v>
      </c>
      <c r="IHH55" s="105">
        <v>51970.319999999992</v>
      </c>
      <c r="IHI55" s="90">
        <f t="shared" si="1043"/>
        <v>4330.8599999999997</v>
      </c>
      <c r="IHJ55" s="115">
        <f t="shared" ref="IHJ55" si="3258">IHI55</f>
        <v>4330.8599999999997</v>
      </c>
      <c r="IHK55" s="115">
        <f t="shared" si="1044"/>
        <v>4330.8599999999997</v>
      </c>
      <c r="IHL55" s="115">
        <f t="shared" si="1044"/>
        <v>4330.8599999999997</v>
      </c>
      <c r="IHM55" s="115">
        <f t="shared" si="1044"/>
        <v>4330.8599999999997</v>
      </c>
      <c r="IHN55" s="115">
        <f t="shared" si="1044"/>
        <v>4330.8599999999997</v>
      </c>
      <c r="IHO55" s="115">
        <f t="shared" si="1044"/>
        <v>4330.8599999999997</v>
      </c>
      <c r="IHP55" s="115">
        <f t="shared" si="1044"/>
        <v>4330.8599999999997</v>
      </c>
      <c r="IHQ55" s="115">
        <f t="shared" si="1044"/>
        <v>4330.8599999999997</v>
      </c>
      <c r="IHR55" s="115">
        <f t="shared" si="1044"/>
        <v>4330.8599999999997</v>
      </c>
      <c r="IHS55" s="115">
        <f t="shared" si="1044"/>
        <v>4330.8599999999997</v>
      </c>
      <c r="IHT55" s="115">
        <f t="shared" si="1044"/>
        <v>4330.8599999999997</v>
      </c>
      <c r="IHU55" s="115">
        <f t="shared" si="1044"/>
        <v>4330.8599999999997</v>
      </c>
      <c r="IHV55" s="95">
        <f t="shared" si="1045"/>
        <v>51970.32</v>
      </c>
      <c r="IHW55" s="106" t="s">
        <v>862</v>
      </c>
      <c r="IHX55" s="105">
        <v>51970.319999999992</v>
      </c>
      <c r="IHY55" s="90">
        <f t="shared" si="1046"/>
        <v>4330.8599999999997</v>
      </c>
      <c r="IHZ55" s="115">
        <f t="shared" ref="IHZ55" si="3259">IHY55</f>
        <v>4330.8599999999997</v>
      </c>
      <c r="IIA55" s="115">
        <f t="shared" si="1047"/>
        <v>4330.8599999999997</v>
      </c>
      <c r="IIB55" s="115">
        <f t="shared" si="1047"/>
        <v>4330.8599999999997</v>
      </c>
      <c r="IIC55" s="115">
        <f t="shared" si="1047"/>
        <v>4330.8599999999997</v>
      </c>
      <c r="IID55" s="115">
        <f t="shared" si="1047"/>
        <v>4330.8599999999997</v>
      </c>
      <c r="IIE55" s="115">
        <f t="shared" si="1047"/>
        <v>4330.8599999999997</v>
      </c>
      <c r="IIF55" s="115">
        <f t="shared" si="1047"/>
        <v>4330.8599999999997</v>
      </c>
      <c r="IIG55" s="115">
        <f t="shared" si="1047"/>
        <v>4330.8599999999997</v>
      </c>
      <c r="IIH55" s="115">
        <f t="shared" si="1047"/>
        <v>4330.8599999999997</v>
      </c>
      <c r="III55" s="115">
        <f t="shared" si="1047"/>
        <v>4330.8599999999997</v>
      </c>
      <c r="IIJ55" s="115">
        <f t="shared" si="1047"/>
        <v>4330.8599999999997</v>
      </c>
      <c r="IIK55" s="115">
        <f t="shared" si="1047"/>
        <v>4330.8599999999997</v>
      </c>
      <c r="IIL55" s="95">
        <f t="shared" si="1048"/>
        <v>51970.32</v>
      </c>
      <c r="IIM55" s="106" t="s">
        <v>862</v>
      </c>
      <c r="IIN55" s="105">
        <v>51970.319999999992</v>
      </c>
      <c r="IIO55" s="90">
        <f t="shared" si="1049"/>
        <v>4330.8599999999997</v>
      </c>
      <c r="IIP55" s="115">
        <f t="shared" ref="IIP55" si="3260">IIO55</f>
        <v>4330.8599999999997</v>
      </c>
      <c r="IIQ55" s="115">
        <f t="shared" si="1050"/>
        <v>4330.8599999999997</v>
      </c>
      <c r="IIR55" s="115">
        <f t="shared" si="1050"/>
        <v>4330.8599999999997</v>
      </c>
      <c r="IIS55" s="115">
        <f t="shared" si="1050"/>
        <v>4330.8599999999997</v>
      </c>
      <c r="IIT55" s="115">
        <f t="shared" si="1050"/>
        <v>4330.8599999999997</v>
      </c>
      <c r="IIU55" s="115">
        <f t="shared" si="1050"/>
        <v>4330.8599999999997</v>
      </c>
      <c r="IIV55" s="115">
        <f t="shared" si="1050"/>
        <v>4330.8599999999997</v>
      </c>
      <c r="IIW55" s="115">
        <f t="shared" si="1050"/>
        <v>4330.8599999999997</v>
      </c>
      <c r="IIX55" s="115">
        <f t="shared" si="1050"/>
        <v>4330.8599999999997</v>
      </c>
      <c r="IIY55" s="115">
        <f t="shared" si="1050"/>
        <v>4330.8599999999997</v>
      </c>
      <c r="IIZ55" s="115">
        <f t="shared" si="1050"/>
        <v>4330.8599999999997</v>
      </c>
      <c r="IJA55" s="115">
        <f t="shared" si="1050"/>
        <v>4330.8599999999997</v>
      </c>
      <c r="IJB55" s="95">
        <f t="shared" si="1051"/>
        <v>51970.32</v>
      </c>
      <c r="IJC55" s="106" t="s">
        <v>862</v>
      </c>
      <c r="IJD55" s="105">
        <v>51970.319999999992</v>
      </c>
      <c r="IJE55" s="90">
        <f t="shared" si="1052"/>
        <v>4330.8599999999997</v>
      </c>
      <c r="IJF55" s="115">
        <f t="shared" ref="IJF55" si="3261">IJE55</f>
        <v>4330.8599999999997</v>
      </c>
      <c r="IJG55" s="115">
        <f t="shared" si="1053"/>
        <v>4330.8599999999997</v>
      </c>
      <c r="IJH55" s="115">
        <f t="shared" si="1053"/>
        <v>4330.8599999999997</v>
      </c>
      <c r="IJI55" s="115">
        <f t="shared" si="1053"/>
        <v>4330.8599999999997</v>
      </c>
      <c r="IJJ55" s="115">
        <f t="shared" si="1053"/>
        <v>4330.8599999999997</v>
      </c>
      <c r="IJK55" s="115">
        <f t="shared" si="1053"/>
        <v>4330.8599999999997</v>
      </c>
      <c r="IJL55" s="115">
        <f t="shared" si="1053"/>
        <v>4330.8599999999997</v>
      </c>
      <c r="IJM55" s="115">
        <f t="shared" si="1053"/>
        <v>4330.8599999999997</v>
      </c>
      <c r="IJN55" s="115">
        <f t="shared" si="1053"/>
        <v>4330.8599999999997</v>
      </c>
      <c r="IJO55" s="115">
        <f t="shared" si="1053"/>
        <v>4330.8599999999997</v>
      </c>
      <c r="IJP55" s="115">
        <f t="shared" si="1053"/>
        <v>4330.8599999999997</v>
      </c>
      <c r="IJQ55" s="115">
        <f t="shared" si="1053"/>
        <v>4330.8599999999997</v>
      </c>
      <c r="IJR55" s="95">
        <f t="shared" si="1054"/>
        <v>51970.32</v>
      </c>
      <c r="IJS55" s="106" t="s">
        <v>862</v>
      </c>
      <c r="IJT55" s="105">
        <v>51970.319999999992</v>
      </c>
      <c r="IJU55" s="90">
        <f t="shared" si="1055"/>
        <v>4330.8599999999997</v>
      </c>
      <c r="IJV55" s="115">
        <f t="shared" ref="IJV55" si="3262">IJU55</f>
        <v>4330.8599999999997</v>
      </c>
      <c r="IJW55" s="115">
        <f t="shared" si="1056"/>
        <v>4330.8599999999997</v>
      </c>
      <c r="IJX55" s="115">
        <f t="shared" si="1056"/>
        <v>4330.8599999999997</v>
      </c>
      <c r="IJY55" s="115">
        <f t="shared" si="1056"/>
        <v>4330.8599999999997</v>
      </c>
      <c r="IJZ55" s="115">
        <f t="shared" si="1056"/>
        <v>4330.8599999999997</v>
      </c>
      <c r="IKA55" s="115">
        <f t="shared" si="1056"/>
        <v>4330.8599999999997</v>
      </c>
      <c r="IKB55" s="115">
        <f t="shared" si="1056"/>
        <v>4330.8599999999997</v>
      </c>
      <c r="IKC55" s="115">
        <f t="shared" si="1056"/>
        <v>4330.8599999999997</v>
      </c>
      <c r="IKD55" s="115">
        <f t="shared" si="1056"/>
        <v>4330.8599999999997</v>
      </c>
      <c r="IKE55" s="115">
        <f t="shared" si="1056"/>
        <v>4330.8599999999997</v>
      </c>
      <c r="IKF55" s="115">
        <f t="shared" si="1056"/>
        <v>4330.8599999999997</v>
      </c>
      <c r="IKG55" s="115">
        <f t="shared" si="1056"/>
        <v>4330.8599999999997</v>
      </c>
      <c r="IKH55" s="95">
        <f t="shared" si="1057"/>
        <v>51970.32</v>
      </c>
      <c r="IKI55" s="106" t="s">
        <v>862</v>
      </c>
      <c r="IKJ55" s="105">
        <v>51970.319999999992</v>
      </c>
      <c r="IKK55" s="90">
        <f t="shared" si="1058"/>
        <v>4330.8599999999997</v>
      </c>
      <c r="IKL55" s="115">
        <f t="shared" ref="IKL55" si="3263">IKK55</f>
        <v>4330.8599999999997</v>
      </c>
      <c r="IKM55" s="115">
        <f t="shared" si="1059"/>
        <v>4330.8599999999997</v>
      </c>
      <c r="IKN55" s="115">
        <f t="shared" si="1059"/>
        <v>4330.8599999999997</v>
      </c>
      <c r="IKO55" s="115">
        <f t="shared" si="1059"/>
        <v>4330.8599999999997</v>
      </c>
      <c r="IKP55" s="115">
        <f t="shared" si="1059"/>
        <v>4330.8599999999997</v>
      </c>
      <c r="IKQ55" s="115">
        <f t="shared" si="1059"/>
        <v>4330.8599999999997</v>
      </c>
      <c r="IKR55" s="115">
        <f t="shared" si="1059"/>
        <v>4330.8599999999997</v>
      </c>
      <c r="IKS55" s="115">
        <f t="shared" si="1059"/>
        <v>4330.8599999999997</v>
      </c>
      <c r="IKT55" s="115">
        <f t="shared" si="1059"/>
        <v>4330.8599999999997</v>
      </c>
      <c r="IKU55" s="115">
        <f t="shared" si="1059"/>
        <v>4330.8599999999997</v>
      </c>
      <c r="IKV55" s="115">
        <f t="shared" si="1059"/>
        <v>4330.8599999999997</v>
      </c>
      <c r="IKW55" s="115">
        <f t="shared" si="1059"/>
        <v>4330.8599999999997</v>
      </c>
      <c r="IKX55" s="95">
        <f t="shared" si="1060"/>
        <v>51970.32</v>
      </c>
      <c r="IKY55" s="106" t="s">
        <v>862</v>
      </c>
      <c r="IKZ55" s="105">
        <v>51970.319999999992</v>
      </c>
      <c r="ILA55" s="90">
        <f t="shared" si="1061"/>
        <v>4330.8599999999997</v>
      </c>
      <c r="ILB55" s="115">
        <f t="shared" ref="ILB55" si="3264">ILA55</f>
        <v>4330.8599999999997</v>
      </c>
      <c r="ILC55" s="115">
        <f t="shared" si="1062"/>
        <v>4330.8599999999997</v>
      </c>
      <c r="ILD55" s="115">
        <f t="shared" si="1062"/>
        <v>4330.8599999999997</v>
      </c>
      <c r="ILE55" s="115">
        <f t="shared" si="1062"/>
        <v>4330.8599999999997</v>
      </c>
      <c r="ILF55" s="115">
        <f t="shared" si="1062"/>
        <v>4330.8599999999997</v>
      </c>
      <c r="ILG55" s="115">
        <f t="shared" si="1062"/>
        <v>4330.8599999999997</v>
      </c>
      <c r="ILH55" s="115">
        <f t="shared" si="1062"/>
        <v>4330.8599999999997</v>
      </c>
      <c r="ILI55" s="115">
        <f t="shared" si="1062"/>
        <v>4330.8599999999997</v>
      </c>
      <c r="ILJ55" s="115">
        <f t="shared" si="1062"/>
        <v>4330.8599999999997</v>
      </c>
      <c r="ILK55" s="115">
        <f t="shared" si="1062"/>
        <v>4330.8599999999997</v>
      </c>
      <c r="ILL55" s="115">
        <f t="shared" si="1062"/>
        <v>4330.8599999999997</v>
      </c>
      <c r="ILM55" s="115">
        <f t="shared" si="1062"/>
        <v>4330.8599999999997</v>
      </c>
      <c r="ILN55" s="95">
        <f t="shared" si="1063"/>
        <v>51970.32</v>
      </c>
      <c r="ILO55" s="106" t="s">
        <v>862</v>
      </c>
      <c r="ILP55" s="105">
        <v>51970.319999999992</v>
      </c>
      <c r="ILQ55" s="90">
        <f t="shared" si="1064"/>
        <v>4330.8599999999997</v>
      </c>
      <c r="ILR55" s="115">
        <f t="shared" ref="ILR55" si="3265">ILQ55</f>
        <v>4330.8599999999997</v>
      </c>
      <c r="ILS55" s="115">
        <f t="shared" si="1065"/>
        <v>4330.8599999999997</v>
      </c>
      <c r="ILT55" s="115">
        <f t="shared" si="1065"/>
        <v>4330.8599999999997</v>
      </c>
      <c r="ILU55" s="115">
        <f t="shared" si="1065"/>
        <v>4330.8599999999997</v>
      </c>
      <c r="ILV55" s="115">
        <f t="shared" si="1065"/>
        <v>4330.8599999999997</v>
      </c>
      <c r="ILW55" s="115">
        <f t="shared" si="1065"/>
        <v>4330.8599999999997</v>
      </c>
      <c r="ILX55" s="115">
        <f t="shared" si="1065"/>
        <v>4330.8599999999997</v>
      </c>
      <c r="ILY55" s="115">
        <f t="shared" si="1065"/>
        <v>4330.8599999999997</v>
      </c>
      <c r="ILZ55" s="115">
        <f t="shared" si="1065"/>
        <v>4330.8599999999997</v>
      </c>
      <c r="IMA55" s="115">
        <f t="shared" si="1065"/>
        <v>4330.8599999999997</v>
      </c>
      <c r="IMB55" s="115">
        <f t="shared" si="1065"/>
        <v>4330.8599999999997</v>
      </c>
      <c r="IMC55" s="115">
        <f t="shared" si="1065"/>
        <v>4330.8599999999997</v>
      </c>
      <c r="IMD55" s="95">
        <f t="shared" si="1066"/>
        <v>51970.32</v>
      </c>
      <c r="IME55" s="106" t="s">
        <v>862</v>
      </c>
      <c r="IMF55" s="105">
        <v>51970.319999999992</v>
      </c>
      <c r="IMG55" s="90">
        <f t="shared" si="1067"/>
        <v>4330.8599999999997</v>
      </c>
      <c r="IMH55" s="115">
        <f t="shared" ref="IMH55" si="3266">IMG55</f>
        <v>4330.8599999999997</v>
      </c>
      <c r="IMI55" s="115">
        <f t="shared" si="1068"/>
        <v>4330.8599999999997</v>
      </c>
      <c r="IMJ55" s="115">
        <f t="shared" si="1068"/>
        <v>4330.8599999999997</v>
      </c>
      <c r="IMK55" s="115">
        <f t="shared" si="1068"/>
        <v>4330.8599999999997</v>
      </c>
      <c r="IML55" s="115">
        <f t="shared" si="1068"/>
        <v>4330.8599999999997</v>
      </c>
      <c r="IMM55" s="115">
        <f t="shared" si="1068"/>
        <v>4330.8599999999997</v>
      </c>
      <c r="IMN55" s="115">
        <f t="shared" si="1068"/>
        <v>4330.8599999999997</v>
      </c>
      <c r="IMO55" s="115">
        <f t="shared" si="1068"/>
        <v>4330.8599999999997</v>
      </c>
      <c r="IMP55" s="115">
        <f t="shared" si="1068"/>
        <v>4330.8599999999997</v>
      </c>
      <c r="IMQ55" s="115">
        <f t="shared" si="1068"/>
        <v>4330.8599999999997</v>
      </c>
      <c r="IMR55" s="115">
        <f t="shared" si="1068"/>
        <v>4330.8599999999997</v>
      </c>
      <c r="IMS55" s="115">
        <f t="shared" si="1068"/>
        <v>4330.8599999999997</v>
      </c>
      <c r="IMT55" s="95">
        <f t="shared" si="1069"/>
        <v>51970.32</v>
      </c>
      <c r="IMU55" s="106" t="s">
        <v>862</v>
      </c>
      <c r="IMV55" s="105">
        <v>51970.319999999992</v>
      </c>
      <c r="IMW55" s="90">
        <f t="shared" si="1070"/>
        <v>4330.8599999999997</v>
      </c>
      <c r="IMX55" s="115">
        <f t="shared" ref="IMX55" si="3267">IMW55</f>
        <v>4330.8599999999997</v>
      </c>
      <c r="IMY55" s="115">
        <f t="shared" si="1071"/>
        <v>4330.8599999999997</v>
      </c>
      <c r="IMZ55" s="115">
        <f t="shared" si="1071"/>
        <v>4330.8599999999997</v>
      </c>
      <c r="INA55" s="115">
        <f t="shared" si="1071"/>
        <v>4330.8599999999997</v>
      </c>
      <c r="INB55" s="115">
        <f t="shared" si="1071"/>
        <v>4330.8599999999997</v>
      </c>
      <c r="INC55" s="115">
        <f t="shared" si="1071"/>
        <v>4330.8599999999997</v>
      </c>
      <c r="IND55" s="115">
        <f t="shared" si="1071"/>
        <v>4330.8599999999997</v>
      </c>
      <c r="INE55" s="115">
        <f t="shared" si="1071"/>
        <v>4330.8599999999997</v>
      </c>
      <c r="INF55" s="115">
        <f t="shared" si="1071"/>
        <v>4330.8599999999997</v>
      </c>
      <c r="ING55" s="115">
        <f t="shared" si="1071"/>
        <v>4330.8599999999997</v>
      </c>
      <c r="INH55" s="115">
        <f t="shared" si="1071"/>
        <v>4330.8599999999997</v>
      </c>
      <c r="INI55" s="115">
        <f t="shared" si="1071"/>
        <v>4330.8599999999997</v>
      </c>
      <c r="INJ55" s="95">
        <f t="shared" si="1072"/>
        <v>51970.32</v>
      </c>
      <c r="INK55" s="106" t="s">
        <v>862</v>
      </c>
      <c r="INL55" s="105">
        <v>51970.319999999992</v>
      </c>
      <c r="INM55" s="90">
        <f t="shared" si="1073"/>
        <v>4330.8599999999997</v>
      </c>
      <c r="INN55" s="115">
        <f t="shared" ref="INN55" si="3268">INM55</f>
        <v>4330.8599999999997</v>
      </c>
      <c r="INO55" s="115">
        <f t="shared" si="1074"/>
        <v>4330.8599999999997</v>
      </c>
      <c r="INP55" s="115">
        <f t="shared" si="1074"/>
        <v>4330.8599999999997</v>
      </c>
      <c r="INQ55" s="115">
        <f t="shared" si="1074"/>
        <v>4330.8599999999997</v>
      </c>
      <c r="INR55" s="115">
        <f t="shared" si="1074"/>
        <v>4330.8599999999997</v>
      </c>
      <c r="INS55" s="115">
        <f t="shared" si="1074"/>
        <v>4330.8599999999997</v>
      </c>
      <c r="INT55" s="115">
        <f t="shared" si="1074"/>
        <v>4330.8599999999997</v>
      </c>
      <c r="INU55" s="115">
        <f t="shared" si="1074"/>
        <v>4330.8599999999997</v>
      </c>
      <c r="INV55" s="115">
        <f t="shared" si="1074"/>
        <v>4330.8599999999997</v>
      </c>
      <c r="INW55" s="115">
        <f t="shared" si="1074"/>
        <v>4330.8599999999997</v>
      </c>
      <c r="INX55" s="115">
        <f t="shared" si="1074"/>
        <v>4330.8599999999997</v>
      </c>
      <c r="INY55" s="115">
        <f t="shared" si="1074"/>
        <v>4330.8599999999997</v>
      </c>
      <c r="INZ55" s="95">
        <f t="shared" si="1075"/>
        <v>51970.32</v>
      </c>
      <c r="IOA55" s="106" t="s">
        <v>862</v>
      </c>
      <c r="IOB55" s="105">
        <v>51970.319999999992</v>
      </c>
      <c r="IOC55" s="90">
        <f t="shared" si="1076"/>
        <v>4330.8599999999997</v>
      </c>
      <c r="IOD55" s="115">
        <f t="shared" ref="IOD55" si="3269">IOC55</f>
        <v>4330.8599999999997</v>
      </c>
      <c r="IOE55" s="115">
        <f t="shared" si="1077"/>
        <v>4330.8599999999997</v>
      </c>
      <c r="IOF55" s="115">
        <f t="shared" si="1077"/>
        <v>4330.8599999999997</v>
      </c>
      <c r="IOG55" s="115">
        <f t="shared" si="1077"/>
        <v>4330.8599999999997</v>
      </c>
      <c r="IOH55" s="115">
        <f t="shared" si="1077"/>
        <v>4330.8599999999997</v>
      </c>
      <c r="IOI55" s="115">
        <f t="shared" si="1077"/>
        <v>4330.8599999999997</v>
      </c>
      <c r="IOJ55" s="115">
        <f t="shared" si="1077"/>
        <v>4330.8599999999997</v>
      </c>
      <c r="IOK55" s="115">
        <f t="shared" si="1077"/>
        <v>4330.8599999999997</v>
      </c>
      <c r="IOL55" s="115">
        <f t="shared" si="1077"/>
        <v>4330.8599999999997</v>
      </c>
      <c r="IOM55" s="115">
        <f t="shared" si="1077"/>
        <v>4330.8599999999997</v>
      </c>
      <c r="ION55" s="115">
        <f t="shared" si="1077"/>
        <v>4330.8599999999997</v>
      </c>
      <c r="IOO55" s="115">
        <f t="shared" si="1077"/>
        <v>4330.8599999999997</v>
      </c>
      <c r="IOP55" s="95">
        <f t="shared" si="1078"/>
        <v>51970.32</v>
      </c>
      <c r="IOQ55" s="106" t="s">
        <v>862</v>
      </c>
      <c r="IOR55" s="105">
        <v>51970.319999999992</v>
      </c>
      <c r="IOS55" s="90">
        <f t="shared" si="1079"/>
        <v>4330.8599999999997</v>
      </c>
      <c r="IOT55" s="115">
        <f t="shared" ref="IOT55" si="3270">IOS55</f>
        <v>4330.8599999999997</v>
      </c>
      <c r="IOU55" s="115">
        <f t="shared" si="1080"/>
        <v>4330.8599999999997</v>
      </c>
      <c r="IOV55" s="115">
        <f t="shared" si="1080"/>
        <v>4330.8599999999997</v>
      </c>
      <c r="IOW55" s="115">
        <f t="shared" si="1080"/>
        <v>4330.8599999999997</v>
      </c>
      <c r="IOX55" s="115">
        <f t="shared" si="1080"/>
        <v>4330.8599999999997</v>
      </c>
      <c r="IOY55" s="115">
        <f t="shared" si="1080"/>
        <v>4330.8599999999997</v>
      </c>
      <c r="IOZ55" s="115">
        <f t="shared" si="1080"/>
        <v>4330.8599999999997</v>
      </c>
      <c r="IPA55" s="115">
        <f t="shared" si="1080"/>
        <v>4330.8599999999997</v>
      </c>
      <c r="IPB55" s="115">
        <f t="shared" si="1080"/>
        <v>4330.8599999999997</v>
      </c>
      <c r="IPC55" s="115">
        <f t="shared" si="1080"/>
        <v>4330.8599999999997</v>
      </c>
      <c r="IPD55" s="115">
        <f t="shared" si="1080"/>
        <v>4330.8599999999997</v>
      </c>
      <c r="IPE55" s="115">
        <f t="shared" si="1080"/>
        <v>4330.8599999999997</v>
      </c>
      <c r="IPF55" s="95">
        <f t="shared" si="1081"/>
        <v>51970.32</v>
      </c>
      <c r="IPG55" s="106" t="s">
        <v>862</v>
      </c>
      <c r="IPH55" s="105">
        <v>51970.319999999992</v>
      </c>
      <c r="IPI55" s="90">
        <f t="shared" si="1082"/>
        <v>4330.8599999999997</v>
      </c>
      <c r="IPJ55" s="115">
        <f t="shared" ref="IPJ55" si="3271">IPI55</f>
        <v>4330.8599999999997</v>
      </c>
      <c r="IPK55" s="115">
        <f t="shared" si="1083"/>
        <v>4330.8599999999997</v>
      </c>
      <c r="IPL55" s="115">
        <f t="shared" si="1083"/>
        <v>4330.8599999999997</v>
      </c>
      <c r="IPM55" s="115">
        <f t="shared" si="1083"/>
        <v>4330.8599999999997</v>
      </c>
      <c r="IPN55" s="115">
        <f t="shared" si="1083"/>
        <v>4330.8599999999997</v>
      </c>
      <c r="IPO55" s="115">
        <f t="shared" si="1083"/>
        <v>4330.8599999999997</v>
      </c>
      <c r="IPP55" s="115">
        <f t="shared" si="1083"/>
        <v>4330.8599999999997</v>
      </c>
      <c r="IPQ55" s="115">
        <f t="shared" si="1083"/>
        <v>4330.8599999999997</v>
      </c>
      <c r="IPR55" s="115">
        <f t="shared" si="1083"/>
        <v>4330.8599999999997</v>
      </c>
      <c r="IPS55" s="115">
        <f t="shared" si="1083"/>
        <v>4330.8599999999997</v>
      </c>
      <c r="IPT55" s="115">
        <f t="shared" si="1083"/>
        <v>4330.8599999999997</v>
      </c>
      <c r="IPU55" s="115">
        <f t="shared" si="1083"/>
        <v>4330.8599999999997</v>
      </c>
      <c r="IPV55" s="95">
        <f t="shared" si="1084"/>
        <v>51970.32</v>
      </c>
      <c r="IPW55" s="106" t="s">
        <v>862</v>
      </c>
      <c r="IPX55" s="105">
        <v>51970.319999999992</v>
      </c>
      <c r="IPY55" s="90">
        <f t="shared" si="1085"/>
        <v>4330.8599999999997</v>
      </c>
      <c r="IPZ55" s="115">
        <f t="shared" ref="IPZ55" si="3272">IPY55</f>
        <v>4330.8599999999997</v>
      </c>
      <c r="IQA55" s="115">
        <f t="shared" si="1086"/>
        <v>4330.8599999999997</v>
      </c>
      <c r="IQB55" s="115">
        <f t="shared" si="1086"/>
        <v>4330.8599999999997</v>
      </c>
      <c r="IQC55" s="115">
        <f t="shared" si="1086"/>
        <v>4330.8599999999997</v>
      </c>
      <c r="IQD55" s="115">
        <f t="shared" si="1086"/>
        <v>4330.8599999999997</v>
      </c>
      <c r="IQE55" s="115">
        <f t="shared" si="1086"/>
        <v>4330.8599999999997</v>
      </c>
      <c r="IQF55" s="115">
        <f t="shared" si="1086"/>
        <v>4330.8599999999997</v>
      </c>
      <c r="IQG55" s="115">
        <f t="shared" si="1086"/>
        <v>4330.8599999999997</v>
      </c>
      <c r="IQH55" s="115">
        <f t="shared" si="1086"/>
        <v>4330.8599999999997</v>
      </c>
      <c r="IQI55" s="115">
        <f t="shared" si="1086"/>
        <v>4330.8599999999997</v>
      </c>
      <c r="IQJ55" s="115">
        <f t="shared" si="1086"/>
        <v>4330.8599999999997</v>
      </c>
      <c r="IQK55" s="115">
        <f t="shared" si="1086"/>
        <v>4330.8599999999997</v>
      </c>
      <c r="IQL55" s="95">
        <f t="shared" si="1087"/>
        <v>51970.32</v>
      </c>
      <c r="IQM55" s="106" t="s">
        <v>862</v>
      </c>
      <c r="IQN55" s="105">
        <v>51970.319999999992</v>
      </c>
      <c r="IQO55" s="90">
        <f t="shared" si="1088"/>
        <v>4330.8599999999997</v>
      </c>
      <c r="IQP55" s="115">
        <f t="shared" ref="IQP55" si="3273">IQO55</f>
        <v>4330.8599999999997</v>
      </c>
      <c r="IQQ55" s="115">
        <f t="shared" si="1089"/>
        <v>4330.8599999999997</v>
      </c>
      <c r="IQR55" s="115">
        <f t="shared" si="1089"/>
        <v>4330.8599999999997</v>
      </c>
      <c r="IQS55" s="115">
        <f t="shared" si="1089"/>
        <v>4330.8599999999997</v>
      </c>
      <c r="IQT55" s="115">
        <f t="shared" si="1089"/>
        <v>4330.8599999999997</v>
      </c>
      <c r="IQU55" s="115">
        <f t="shared" si="1089"/>
        <v>4330.8599999999997</v>
      </c>
      <c r="IQV55" s="115">
        <f t="shared" si="1089"/>
        <v>4330.8599999999997</v>
      </c>
      <c r="IQW55" s="115">
        <f t="shared" si="1089"/>
        <v>4330.8599999999997</v>
      </c>
      <c r="IQX55" s="115">
        <f t="shared" si="1089"/>
        <v>4330.8599999999997</v>
      </c>
      <c r="IQY55" s="115">
        <f t="shared" si="1089"/>
        <v>4330.8599999999997</v>
      </c>
      <c r="IQZ55" s="115">
        <f t="shared" si="1089"/>
        <v>4330.8599999999997</v>
      </c>
      <c r="IRA55" s="115">
        <f t="shared" si="1089"/>
        <v>4330.8599999999997</v>
      </c>
      <c r="IRB55" s="95">
        <f t="shared" si="1090"/>
        <v>51970.32</v>
      </c>
      <c r="IRC55" s="106" t="s">
        <v>862</v>
      </c>
      <c r="IRD55" s="105">
        <v>51970.319999999992</v>
      </c>
      <c r="IRE55" s="90">
        <f t="shared" si="1091"/>
        <v>4330.8599999999997</v>
      </c>
      <c r="IRF55" s="115">
        <f t="shared" ref="IRF55" si="3274">IRE55</f>
        <v>4330.8599999999997</v>
      </c>
      <c r="IRG55" s="115">
        <f t="shared" si="1092"/>
        <v>4330.8599999999997</v>
      </c>
      <c r="IRH55" s="115">
        <f t="shared" si="1092"/>
        <v>4330.8599999999997</v>
      </c>
      <c r="IRI55" s="115">
        <f t="shared" si="1092"/>
        <v>4330.8599999999997</v>
      </c>
      <c r="IRJ55" s="115">
        <f t="shared" si="1092"/>
        <v>4330.8599999999997</v>
      </c>
      <c r="IRK55" s="115">
        <f t="shared" si="1092"/>
        <v>4330.8599999999997</v>
      </c>
      <c r="IRL55" s="115">
        <f t="shared" si="1092"/>
        <v>4330.8599999999997</v>
      </c>
      <c r="IRM55" s="115">
        <f t="shared" si="1092"/>
        <v>4330.8599999999997</v>
      </c>
      <c r="IRN55" s="115">
        <f t="shared" si="1092"/>
        <v>4330.8599999999997</v>
      </c>
      <c r="IRO55" s="115">
        <f t="shared" si="1092"/>
        <v>4330.8599999999997</v>
      </c>
      <c r="IRP55" s="115">
        <f t="shared" si="1092"/>
        <v>4330.8599999999997</v>
      </c>
      <c r="IRQ55" s="115">
        <f t="shared" si="1092"/>
        <v>4330.8599999999997</v>
      </c>
      <c r="IRR55" s="95">
        <f t="shared" si="1093"/>
        <v>51970.32</v>
      </c>
      <c r="IRS55" s="106" t="s">
        <v>862</v>
      </c>
      <c r="IRT55" s="105">
        <v>51970.319999999992</v>
      </c>
      <c r="IRU55" s="90">
        <f t="shared" si="1094"/>
        <v>4330.8599999999997</v>
      </c>
      <c r="IRV55" s="115">
        <f t="shared" ref="IRV55" si="3275">IRU55</f>
        <v>4330.8599999999997</v>
      </c>
      <c r="IRW55" s="115">
        <f t="shared" si="1095"/>
        <v>4330.8599999999997</v>
      </c>
      <c r="IRX55" s="115">
        <f t="shared" si="1095"/>
        <v>4330.8599999999997</v>
      </c>
      <c r="IRY55" s="115">
        <f t="shared" si="1095"/>
        <v>4330.8599999999997</v>
      </c>
      <c r="IRZ55" s="115">
        <f t="shared" si="1095"/>
        <v>4330.8599999999997</v>
      </c>
      <c r="ISA55" s="115">
        <f t="shared" si="1095"/>
        <v>4330.8599999999997</v>
      </c>
      <c r="ISB55" s="115">
        <f t="shared" si="1095"/>
        <v>4330.8599999999997</v>
      </c>
      <c r="ISC55" s="115">
        <f t="shared" si="1095"/>
        <v>4330.8599999999997</v>
      </c>
      <c r="ISD55" s="115">
        <f t="shared" si="1095"/>
        <v>4330.8599999999997</v>
      </c>
      <c r="ISE55" s="115">
        <f t="shared" si="1095"/>
        <v>4330.8599999999997</v>
      </c>
      <c r="ISF55" s="115">
        <f t="shared" si="1095"/>
        <v>4330.8599999999997</v>
      </c>
      <c r="ISG55" s="115">
        <f t="shared" si="1095"/>
        <v>4330.8599999999997</v>
      </c>
      <c r="ISH55" s="95">
        <f t="shared" si="1096"/>
        <v>51970.32</v>
      </c>
      <c r="ISI55" s="106" t="s">
        <v>862</v>
      </c>
      <c r="ISJ55" s="105">
        <v>51970.319999999992</v>
      </c>
      <c r="ISK55" s="90">
        <f t="shared" si="1097"/>
        <v>4330.8599999999997</v>
      </c>
      <c r="ISL55" s="115">
        <f t="shared" ref="ISL55" si="3276">ISK55</f>
        <v>4330.8599999999997</v>
      </c>
      <c r="ISM55" s="115">
        <f t="shared" si="1098"/>
        <v>4330.8599999999997</v>
      </c>
      <c r="ISN55" s="115">
        <f t="shared" si="1098"/>
        <v>4330.8599999999997</v>
      </c>
      <c r="ISO55" s="115">
        <f t="shared" si="1098"/>
        <v>4330.8599999999997</v>
      </c>
      <c r="ISP55" s="115">
        <f t="shared" si="1098"/>
        <v>4330.8599999999997</v>
      </c>
      <c r="ISQ55" s="115">
        <f t="shared" si="1098"/>
        <v>4330.8599999999997</v>
      </c>
      <c r="ISR55" s="115">
        <f t="shared" si="1098"/>
        <v>4330.8599999999997</v>
      </c>
      <c r="ISS55" s="115">
        <f t="shared" si="1098"/>
        <v>4330.8599999999997</v>
      </c>
      <c r="IST55" s="115">
        <f t="shared" si="1098"/>
        <v>4330.8599999999997</v>
      </c>
      <c r="ISU55" s="115">
        <f t="shared" si="1098"/>
        <v>4330.8599999999997</v>
      </c>
      <c r="ISV55" s="115">
        <f t="shared" si="1098"/>
        <v>4330.8599999999997</v>
      </c>
      <c r="ISW55" s="115">
        <f t="shared" si="1098"/>
        <v>4330.8599999999997</v>
      </c>
      <c r="ISX55" s="95">
        <f t="shared" si="1099"/>
        <v>51970.32</v>
      </c>
      <c r="ISY55" s="106" t="s">
        <v>862</v>
      </c>
      <c r="ISZ55" s="105">
        <v>51970.319999999992</v>
      </c>
      <c r="ITA55" s="90">
        <f t="shared" si="1100"/>
        <v>4330.8599999999997</v>
      </c>
      <c r="ITB55" s="115">
        <f t="shared" ref="ITB55" si="3277">ITA55</f>
        <v>4330.8599999999997</v>
      </c>
      <c r="ITC55" s="115">
        <f t="shared" si="1101"/>
        <v>4330.8599999999997</v>
      </c>
      <c r="ITD55" s="115">
        <f t="shared" si="1101"/>
        <v>4330.8599999999997</v>
      </c>
      <c r="ITE55" s="115">
        <f t="shared" si="1101"/>
        <v>4330.8599999999997</v>
      </c>
      <c r="ITF55" s="115">
        <f t="shared" si="1101"/>
        <v>4330.8599999999997</v>
      </c>
      <c r="ITG55" s="115">
        <f t="shared" si="1101"/>
        <v>4330.8599999999997</v>
      </c>
      <c r="ITH55" s="115">
        <f t="shared" si="1101"/>
        <v>4330.8599999999997</v>
      </c>
      <c r="ITI55" s="115">
        <f t="shared" si="1101"/>
        <v>4330.8599999999997</v>
      </c>
      <c r="ITJ55" s="115">
        <f t="shared" si="1101"/>
        <v>4330.8599999999997</v>
      </c>
      <c r="ITK55" s="115">
        <f t="shared" si="1101"/>
        <v>4330.8599999999997</v>
      </c>
      <c r="ITL55" s="115">
        <f t="shared" si="1101"/>
        <v>4330.8599999999997</v>
      </c>
      <c r="ITM55" s="115">
        <f t="shared" si="1101"/>
        <v>4330.8599999999997</v>
      </c>
      <c r="ITN55" s="95">
        <f t="shared" si="1102"/>
        <v>51970.32</v>
      </c>
      <c r="ITO55" s="106" t="s">
        <v>862</v>
      </c>
      <c r="ITP55" s="105">
        <v>51970.319999999992</v>
      </c>
      <c r="ITQ55" s="90">
        <f t="shared" si="1103"/>
        <v>4330.8599999999997</v>
      </c>
      <c r="ITR55" s="115">
        <f t="shared" ref="ITR55" si="3278">ITQ55</f>
        <v>4330.8599999999997</v>
      </c>
      <c r="ITS55" s="115">
        <f t="shared" si="1104"/>
        <v>4330.8599999999997</v>
      </c>
      <c r="ITT55" s="115">
        <f t="shared" si="1104"/>
        <v>4330.8599999999997</v>
      </c>
      <c r="ITU55" s="115">
        <f t="shared" si="1104"/>
        <v>4330.8599999999997</v>
      </c>
      <c r="ITV55" s="115">
        <f t="shared" si="1104"/>
        <v>4330.8599999999997</v>
      </c>
      <c r="ITW55" s="115">
        <f t="shared" si="1104"/>
        <v>4330.8599999999997</v>
      </c>
      <c r="ITX55" s="115">
        <f t="shared" si="1104"/>
        <v>4330.8599999999997</v>
      </c>
      <c r="ITY55" s="115">
        <f t="shared" si="1104"/>
        <v>4330.8599999999997</v>
      </c>
      <c r="ITZ55" s="115">
        <f t="shared" si="1104"/>
        <v>4330.8599999999997</v>
      </c>
      <c r="IUA55" s="115">
        <f t="shared" si="1104"/>
        <v>4330.8599999999997</v>
      </c>
      <c r="IUB55" s="115">
        <f t="shared" si="1104"/>
        <v>4330.8599999999997</v>
      </c>
      <c r="IUC55" s="115">
        <f t="shared" si="1104"/>
        <v>4330.8599999999997</v>
      </c>
      <c r="IUD55" s="95">
        <f t="shared" si="1105"/>
        <v>51970.32</v>
      </c>
      <c r="IUE55" s="106" t="s">
        <v>862</v>
      </c>
      <c r="IUF55" s="105">
        <v>51970.319999999992</v>
      </c>
      <c r="IUG55" s="90">
        <f t="shared" si="1106"/>
        <v>4330.8599999999997</v>
      </c>
      <c r="IUH55" s="115">
        <f t="shared" ref="IUH55" si="3279">IUG55</f>
        <v>4330.8599999999997</v>
      </c>
      <c r="IUI55" s="115">
        <f t="shared" si="1107"/>
        <v>4330.8599999999997</v>
      </c>
      <c r="IUJ55" s="115">
        <f t="shared" si="1107"/>
        <v>4330.8599999999997</v>
      </c>
      <c r="IUK55" s="115">
        <f t="shared" si="1107"/>
        <v>4330.8599999999997</v>
      </c>
      <c r="IUL55" s="115">
        <f t="shared" si="1107"/>
        <v>4330.8599999999997</v>
      </c>
      <c r="IUM55" s="115">
        <f t="shared" si="1107"/>
        <v>4330.8599999999997</v>
      </c>
      <c r="IUN55" s="115">
        <f t="shared" si="1107"/>
        <v>4330.8599999999997</v>
      </c>
      <c r="IUO55" s="115">
        <f t="shared" si="1107"/>
        <v>4330.8599999999997</v>
      </c>
      <c r="IUP55" s="115">
        <f t="shared" si="1107"/>
        <v>4330.8599999999997</v>
      </c>
      <c r="IUQ55" s="115">
        <f t="shared" si="1107"/>
        <v>4330.8599999999997</v>
      </c>
      <c r="IUR55" s="115">
        <f t="shared" si="1107"/>
        <v>4330.8599999999997</v>
      </c>
      <c r="IUS55" s="115">
        <f t="shared" si="1107"/>
        <v>4330.8599999999997</v>
      </c>
      <c r="IUT55" s="95">
        <f t="shared" si="1108"/>
        <v>51970.32</v>
      </c>
      <c r="IUU55" s="106" t="s">
        <v>862</v>
      </c>
      <c r="IUV55" s="105">
        <v>51970.319999999992</v>
      </c>
      <c r="IUW55" s="90">
        <f t="shared" si="1109"/>
        <v>4330.8599999999997</v>
      </c>
      <c r="IUX55" s="115">
        <f t="shared" ref="IUX55" si="3280">IUW55</f>
        <v>4330.8599999999997</v>
      </c>
      <c r="IUY55" s="115">
        <f t="shared" si="1110"/>
        <v>4330.8599999999997</v>
      </c>
      <c r="IUZ55" s="115">
        <f t="shared" si="1110"/>
        <v>4330.8599999999997</v>
      </c>
      <c r="IVA55" s="115">
        <f t="shared" si="1110"/>
        <v>4330.8599999999997</v>
      </c>
      <c r="IVB55" s="115">
        <f t="shared" si="1110"/>
        <v>4330.8599999999997</v>
      </c>
      <c r="IVC55" s="115">
        <f t="shared" si="1110"/>
        <v>4330.8599999999997</v>
      </c>
      <c r="IVD55" s="115">
        <f t="shared" si="1110"/>
        <v>4330.8599999999997</v>
      </c>
      <c r="IVE55" s="115">
        <f t="shared" si="1110"/>
        <v>4330.8599999999997</v>
      </c>
      <c r="IVF55" s="115">
        <f t="shared" si="1110"/>
        <v>4330.8599999999997</v>
      </c>
      <c r="IVG55" s="115">
        <f t="shared" si="1110"/>
        <v>4330.8599999999997</v>
      </c>
      <c r="IVH55" s="115">
        <f t="shared" si="1110"/>
        <v>4330.8599999999997</v>
      </c>
      <c r="IVI55" s="115">
        <f t="shared" si="1110"/>
        <v>4330.8599999999997</v>
      </c>
      <c r="IVJ55" s="95">
        <f t="shared" si="1111"/>
        <v>51970.32</v>
      </c>
      <c r="IVK55" s="106" t="s">
        <v>862</v>
      </c>
      <c r="IVL55" s="105">
        <v>51970.319999999992</v>
      </c>
      <c r="IVM55" s="90">
        <f t="shared" si="1112"/>
        <v>4330.8599999999997</v>
      </c>
      <c r="IVN55" s="115">
        <f t="shared" ref="IVN55" si="3281">IVM55</f>
        <v>4330.8599999999997</v>
      </c>
      <c r="IVO55" s="115">
        <f t="shared" si="1113"/>
        <v>4330.8599999999997</v>
      </c>
      <c r="IVP55" s="115">
        <f t="shared" si="1113"/>
        <v>4330.8599999999997</v>
      </c>
      <c r="IVQ55" s="115">
        <f t="shared" si="1113"/>
        <v>4330.8599999999997</v>
      </c>
      <c r="IVR55" s="115">
        <f t="shared" si="1113"/>
        <v>4330.8599999999997</v>
      </c>
      <c r="IVS55" s="115">
        <f t="shared" si="1113"/>
        <v>4330.8599999999997</v>
      </c>
      <c r="IVT55" s="115">
        <f t="shared" si="1113"/>
        <v>4330.8599999999997</v>
      </c>
      <c r="IVU55" s="115">
        <f t="shared" si="1113"/>
        <v>4330.8599999999997</v>
      </c>
      <c r="IVV55" s="115">
        <f t="shared" si="1113"/>
        <v>4330.8599999999997</v>
      </c>
      <c r="IVW55" s="115">
        <f t="shared" si="1113"/>
        <v>4330.8599999999997</v>
      </c>
      <c r="IVX55" s="115">
        <f t="shared" si="1113"/>
        <v>4330.8599999999997</v>
      </c>
      <c r="IVY55" s="115">
        <f t="shared" si="1113"/>
        <v>4330.8599999999997</v>
      </c>
      <c r="IVZ55" s="95">
        <f t="shared" si="1114"/>
        <v>51970.32</v>
      </c>
      <c r="IWA55" s="106" t="s">
        <v>862</v>
      </c>
      <c r="IWB55" s="105">
        <v>51970.319999999992</v>
      </c>
      <c r="IWC55" s="90">
        <f t="shared" si="1115"/>
        <v>4330.8599999999997</v>
      </c>
      <c r="IWD55" s="115">
        <f t="shared" ref="IWD55" si="3282">IWC55</f>
        <v>4330.8599999999997</v>
      </c>
      <c r="IWE55" s="115">
        <f t="shared" si="1116"/>
        <v>4330.8599999999997</v>
      </c>
      <c r="IWF55" s="115">
        <f t="shared" si="1116"/>
        <v>4330.8599999999997</v>
      </c>
      <c r="IWG55" s="115">
        <f t="shared" si="1116"/>
        <v>4330.8599999999997</v>
      </c>
      <c r="IWH55" s="115">
        <f t="shared" si="1116"/>
        <v>4330.8599999999997</v>
      </c>
      <c r="IWI55" s="115">
        <f t="shared" si="1116"/>
        <v>4330.8599999999997</v>
      </c>
      <c r="IWJ55" s="115">
        <f t="shared" si="1116"/>
        <v>4330.8599999999997</v>
      </c>
      <c r="IWK55" s="115">
        <f t="shared" si="1116"/>
        <v>4330.8599999999997</v>
      </c>
      <c r="IWL55" s="115">
        <f t="shared" si="1116"/>
        <v>4330.8599999999997</v>
      </c>
      <c r="IWM55" s="115">
        <f t="shared" si="1116"/>
        <v>4330.8599999999997</v>
      </c>
      <c r="IWN55" s="115">
        <f t="shared" si="1116"/>
        <v>4330.8599999999997</v>
      </c>
      <c r="IWO55" s="115">
        <f t="shared" si="1116"/>
        <v>4330.8599999999997</v>
      </c>
      <c r="IWP55" s="95">
        <f t="shared" si="1117"/>
        <v>51970.32</v>
      </c>
      <c r="IWQ55" s="106" t="s">
        <v>862</v>
      </c>
      <c r="IWR55" s="105">
        <v>51970.319999999992</v>
      </c>
      <c r="IWS55" s="90">
        <f t="shared" si="1118"/>
        <v>4330.8599999999997</v>
      </c>
      <c r="IWT55" s="115">
        <f t="shared" ref="IWT55" si="3283">IWS55</f>
        <v>4330.8599999999997</v>
      </c>
      <c r="IWU55" s="115">
        <f t="shared" si="1119"/>
        <v>4330.8599999999997</v>
      </c>
      <c r="IWV55" s="115">
        <f t="shared" si="1119"/>
        <v>4330.8599999999997</v>
      </c>
      <c r="IWW55" s="115">
        <f t="shared" si="1119"/>
        <v>4330.8599999999997</v>
      </c>
      <c r="IWX55" s="115">
        <f t="shared" si="1119"/>
        <v>4330.8599999999997</v>
      </c>
      <c r="IWY55" s="115">
        <f t="shared" si="1119"/>
        <v>4330.8599999999997</v>
      </c>
      <c r="IWZ55" s="115">
        <f t="shared" si="1119"/>
        <v>4330.8599999999997</v>
      </c>
      <c r="IXA55" s="115">
        <f t="shared" si="1119"/>
        <v>4330.8599999999997</v>
      </c>
      <c r="IXB55" s="115">
        <f t="shared" si="1119"/>
        <v>4330.8599999999997</v>
      </c>
      <c r="IXC55" s="115">
        <f t="shared" si="1119"/>
        <v>4330.8599999999997</v>
      </c>
      <c r="IXD55" s="115">
        <f t="shared" si="1119"/>
        <v>4330.8599999999997</v>
      </c>
      <c r="IXE55" s="115">
        <f t="shared" si="1119"/>
        <v>4330.8599999999997</v>
      </c>
      <c r="IXF55" s="95">
        <f t="shared" si="1120"/>
        <v>51970.32</v>
      </c>
      <c r="IXG55" s="106" t="s">
        <v>862</v>
      </c>
      <c r="IXH55" s="105">
        <v>51970.319999999992</v>
      </c>
      <c r="IXI55" s="90">
        <f t="shared" si="1121"/>
        <v>4330.8599999999997</v>
      </c>
      <c r="IXJ55" s="115">
        <f t="shared" ref="IXJ55" si="3284">IXI55</f>
        <v>4330.8599999999997</v>
      </c>
      <c r="IXK55" s="115">
        <f t="shared" si="1122"/>
        <v>4330.8599999999997</v>
      </c>
      <c r="IXL55" s="115">
        <f t="shared" si="1122"/>
        <v>4330.8599999999997</v>
      </c>
      <c r="IXM55" s="115">
        <f t="shared" si="1122"/>
        <v>4330.8599999999997</v>
      </c>
      <c r="IXN55" s="115">
        <f t="shared" si="1122"/>
        <v>4330.8599999999997</v>
      </c>
      <c r="IXO55" s="115">
        <f t="shared" si="1122"/>
        <v>4330.8599999999997</v>
      </c>
      <c r="IXP55" s="115">
        <f t="shared" si="1122"/>
        <v>4330.8599999999997</v>
      </c>
      <c r="IXQ55" s="115">
        <f t="shared" si="1122"/>
        <v>4330.8599999999997</v>
      </c>
      <c r="IXR55" s="115">
        <f t="shared" si="1122"/>
        <v>4330.8599999999997</v>
      </c>
      <c r="IXS55" s="115">
        <f t="shared" si="1122"/>
        <v>4330.8599999999997</v>
      </c>
      <c r="IXT55" s="115">
        <f t="shared" si="1122"/>
        <v>4330.8599999999997</v>
      </c>
      <c r="IXU55" s="115">
        <f t="shared" si="1122"/>
        <v>4330.8599999999997</v>
      </c>
      <c r="IXV55" s="95">
        <f t="shared" si="1123"/>
        <v>51970.32</v>
      </c>
      <c r="IXW55" s="106" t="s">
        <v>862</v>
      </c>
      <c r="IXX55" s="105">
        <v>51970.319999999992</v>
      </c>
      <c r="IXY55" s="90">
        <f t="shared" si="1124"/>
        <v>4330.8599999999997</v>
      </c>
      <c r="IXZ55" s="115">
        <f t="shared" ref="IXZ55" si="3285">IXY55</f>
        <v>4330.8599999999997</v>
      </c>
      <c r="IYA55" s="115">
        <f t="shared" si="1125"/>
        <v>4330.8599999999997</v>
      </c>
      <c r="IYB55" s="115">
        <f t="shared" si="1125"/>
        <v>4330.8599999999997</v>
      </c>
      <c r="IYC55" s="115">
        <f t="shared" si="1125"/>
        <v>4330.8599999999997</v>
      </c>
      <c r="IYD55" s="115">
        <f t="shared" si="1125"/>
        <v>4330.8599999999997</v>
      </c>
      <c r="IYE55" s="115">
        <f t="shared" si="1125"/>
        <v>4330.8599999999997</v>
      </c>
      <c r="IYF55" s="115">
        <f t="shared" si="1125"/>
        <v>4330.8599999999997</v>
      </c>
      <c r="IYG55" s="115">
        <f t="shared" si="1125"/>
        <v>4330.8599999999997</v>
      </c>
      <c r="IYH55" s="115">
        <f t="shared" si="1125"/>
        <v>4330.8599999999997</v>
      </c>
      <c r="IYI55" s="115">
        <f t="shared" si="1125"/>
        <v>4330.8599999999997</v>
      </c>
      <c r="IYJ55" s="115">
        <f t="shared" si="1125"/>
        <v>4330.8599999999997</v>
      </c>
      <c r="IYK55" s="115">
        <f t="shared" si="1125"/>
        <v>4330.8599999999997</v>
      </c>
      <c r="IYL55" s="95">
        <f t="shared" si="1126"/>
        <v>51970.32</v>
      </c>
      <c r="IYM55" s="106" t="s">
        <v>862</v>
      </c>
      <c r="IYN55" s="105">
        <v>51970.319999999992</v>
      </c>
      <c r="IYO55" s="90">
        <f t="shared" si="1127"/>
        <v>4330.8599999999997</v>
      </c>
      <c r="IYP55" s="115">
        <f t="shared" ref="IYP55" si="3286">IYO55</f>
        <v>4330.8599999999997</v>
      </c>
      <c r="IYQ55" s="115">
        <f t="shared" si="1128"/>
        <v>4330.8599999999997</v>
      </c>
      <c r="IYR55" s="115">
        <f t="shared" si="1128"/>
        <v>4330.8599999999997</v>
      </c>
      <c r="IYS55" s="115">
        <f t="shared" si="1128"/>
        <v>4330.8599999999997</v>
      </c>
      <c r="IYT55" s="115">
        <f t="shared" si="1128"/>
        <v>4330.8599999999997</v>
      </c>
      <c r="IYU55" s="115">
        <f t="shared" si="1128"/>
        <v>4330.8599999999997</v>
      </c>
      <c r="IYV55" s="115">
        <f t="shared" si="1128"/>
        <v>4330.8599999999997</v>
      </c>
      <c r="IYW55" s="115">
        <f t="shared" si="1128"/>
        <v>4330.8599999999997</v>
      </c>
      <c r="IYX55" s="115">
        <f t="shared" si="1128"/>
        <v>4330.8599999999997</v>
      </c>
      <c r="IYY55" s="115">
        <f t="shared" si="1128"/>
        <v>4330.8599999999997</v>
      </c>
      <c r="IYZ55" s="115">
        <f t="shared" si="1128"/>
        <v>4330.8599999999997</v>
      </c>
      <c r="IZA55" s="115">
        <f t="shared" si="1128"/>
        <v>4330.8599999999997</v>
      </c>
      <c r="IZB55" s="95">
        <f t="shared" si="1129"/>
        <v>51970.32</v>
      </c>
      <c r="IZC55" s="106" t="s">
        <v>862</v>
      </c>
      <c r="IZD55" s="105">
        <v>51970.319999999992</v>
      </c>
      <c r="IZE55" s="90">
        <f t="shared" si="1130"/>
        <v>4330.8599999999997</v>
      </c>
      <c r="IZF55" s="115">
        <f t="shared" ref="IZF55" si="3287">IZE55</f>
        <v>4330.8599999999997</v>
      </c>
      <c r="IZG55" s="115">
        <f t="shared" si="1131"/>
        <v>4330.8599999999997</v>
      </c>
      <c r="IZH55" s="115">
        <f t="shared" si="1131"/>
        <v>4330.8599999999997</v>
      </c>
      <c r="IZI55" s="115">
        <f t="shared" si="1131"/>
        <v>4330.8599999999997</v>
      </c>
      <c r="IZJ55" s="115">
        <f t="shared" si="1131"/>
        <v>4330.8599999999997</v>
      </c>
      <c r="IZK55" s="115">
        <f t="shared" si="1131"/>
        <v>4330.8599999999997</v>
      </c>
      <c r="IZL55" s="115">
        <f t="shared" si="1131"/>
        <v>4330.8599999999997</v>
      </c>
      <c r="IZM55" s="115">
        <f t="shared" si="1131"/>
        <v>4330.8599999999997</v>
      </c>
      <c r="IZN55" s="115">
        <f t="shared" si="1131"/>
        <v>4330.8599999999997</v>
      </c>
      <c r="IZO55" s="115">
        <f t="shared" si="1131"/>
        <v>4330.8599999999997</v>
      </c>
      <c r="IZP55" s="115">
        <f t="shared" si="1131"/>
        <v>4330.8599999999997</v>
      </c>
      <c r="IZQ55" s="115">
        <f t="shared" si="1131"/>
        <v>4330.8599999999997</v>
      </c>
      <c r="IZR55" s="95">
        <f t="shared" si="1132"/>
        <v>51970.32</v>
      </c>
      <c r="IZS55" s="106" t="s">
        <v>862</v>
      </c>
      <c r="IZT55" s="105">
        <v>51970.319999999992</v>
      </c>
      <c r="IZU55" s="90">
        <f t="shared" si="1133"/>
        <v>4330.8599999999997</v>
      </c>
      <c r="IZV55" s="115">
        <f t="shared" ref="IZV55" si="3288">IZU55</f>
        <v>4330.8599999999997</v>
      </c>
      <c r="IZW55" s="115">
        <f t="shared" si="1134"/>
        <v>4330.8599999999997</v>
      </c>
      <c r="IZX55" s="115">
        <f t="shared" si="1134"/>
        <v>4330.8599999999997</v>
      </c>
      <c r="IZY55" s="115">
        <f t="shared" si="1134"/>
        <v>4330.8599999999997</v>
      </c>
      <c r="IZZ55" s="115">
        <f t="shared" si="1134"/>
        <v>4330.8599999999997</v>
      </c>
      <c r="JAA55" s="115">
        <f t="shared" si="1134"/>
        <v>4330.8599999999997</v>
      </c>
      <c r="JAB55" s="115">
        <f t="shared" si="1134"/>
        <v>4330.8599999999997</v>
      </c>
      <c r="JAC55" s="115">
        <f t="shared" si="1134"/>
        <v>4330.8599999999997</v>
      </c>
      <c r="JAD55" s="115">
        <f t="shared" si="1134"/>
        <v>4330.8599999999997</v>
      </c>
      <c r="JAE55" s="115">
        <f t="shared" si="1134"/>
        <v>4330.8599999999997</v>
      </c>
      <c r="JAF55" s="115">
        <f t="shared" si="1134"/>
        <v>4330.8599999999997</v>
      </c>
      <c r="JAG55" s="115">
        <f t="shared" si="1134"/>
        <v>4330.8599999999997</v>
      </c>
      <c r="JAH55" s="95">
        <f t="shared" si="1135"/>
        <v>51970.32</v>
      </c>
      <c r="JAI55" s="106" t="s">
        <v>862</v>
      </c>
      <c r="JAJ55" s="105">
        <v>51970.319999999992</v>
      </c>
      <c r="JAK55" s="90">
        <f t="shared" si="1136"/>
        <v>4330.8599999999997</v>
      </c>
      <c r="JAL55" s="115">
        <f t="shared" ref="JAL55" si="3289">JAK55</f>
        <v>4330.8599999999997</v>
      </c>
      <c r="JAM55" s="115">
        <f t="shared" si="1137"/>
        <v>4330.8599999999997</v>
      </c>
      <c r="JAN55" s="115">
        <f t="shared" si="1137"/>
        <v>4330.8599999999997</v>
      </c>
      <c r="JAO55" s="115">
        <f t="shared" si="1137"/>
        <v>4330.8599999999997</v>
      </c>
      <c r="JAP55" s="115">
        <f t="shared" si="1137"/>
        <v>4330.8599999999997</v>
      </c>
      <c r="JAQ55" s="115">
        <f t="shared" si="1137"/>
        <v>4330.8599999999997</v>
      </c>
      <c r="JAR55" s="115">
        <f t="shared" si="1137"/>
        <v>4330.8599999999997</v>
      </c>
      <c r="JAS55" s="115">
        <f t="shared" si="1137"/>
        <v>4330.8599999999997</v>
      </c>
      <c r="JAT55" s="115">
        <f t="shared" si="1137"/>
        <v>4330.8599999999997</v>
      </c>
      <c r="JAU55" s="115">
        <f t="shared" si="1137"/>
        <v>4330.8599999999997</v>
      </c>
      <c r="JAV55" s="115">
        <f t="shared" si="1137"/>
        <v>4330.8599999999997</v>
      </c>
      <c r="JAW55" s="115">
        <f t="shared" si="1137"/>
        <v>4330.8599999999997</v>
      </c>
      <c r="JAX55" s="95">
        <f t="shared" si="1138"/>
        <v>51970.32</v>
      </c>
      <c r="JAY55" s="106" t="s">
        <v>862</v>
      </c>
      <c r="JAZ55" s="105">
        <v>51970.319999999992</v>
      </c>
      <c r="JBA55" s="90">
        <f t="shared" si="1139"/>
        <v>4330.8599999999997</v>
      </c>
      <c r="JBB55" s="115">
        <f t="shared" ref="JBB55" si="3290">JBA55</f>
        <v>4330.8599999999997</v>
      </c>
      <c r="JBC55" s="115">
        <f t="shared" si="1140"/>
        <v>4330.8599999999997</v>
      </c>
      <c r="JBD55" s="115">
        <f t="shared" si="1140"/>
        <v>4330.8599999999997</v>
      </c>
      <c r="JBE55" s="115">
        <f t="shared" si="1140"/>
        <v>4330.8599999999997</v>
      </c>
      <c r="JBF55" s="115">
        <f t="shared" si="1140"/>
        <v>4330.8599999999997</v>
      </c>
      <c r="JBG55" s="115">
        <f t="shared" si="1140"/>
        <v>4330.8599999999997</v>
      </c>
      <c r="JBH55" s="115">
        <f t="shared" si="1140"/>
        <v>4330.8599999999997</v>
      </c>
      <c r="JBI55" s="115">
        <f t="shared" si="1140"/>
        <v>4330.8599999999997</v>
      </c>
      <c r="JBJ55" s="115">
        <f t="shared" si="1140"/>
        <v>4330.8599999999997</v>
      </c>
      <c r="JBK55" s="115">
        <f t="shared" si="1140"/>
        <v>4330.8599999999997</v>
      </c>
      <c r="JBL55" s="115">
        <f t="shared" si="1140"/>
        <v>4330.8599999999997</v>
      </c>
      <c r="JBM55" s="115">
        <f t="shared" si="1140"/>
        <v>4330.8599999999997</v>
      </c>
      <c r="JBN55" s="95">
        <f t="shared" si="1141"/>
        <v>51970.32</v>
      </c>
      <c r="JBO55" s="106" t="s">
        <v>862</v>
      </c>
      <c r="JBP55" s="105">
        <v>51970.319999999992</v>
      </c>
      <c r="JBQ55" s="90">
        <f t="shared" si="1142"/>
        <v>4330.8599999999997</v>
      </c>
      <c r="JBR55" s="115">
        <f t="shared" ref="JBR55" si="3291">JBQ55</f>
        <v>4330.8599999999997</v>
      </c>
      <c r="JBS55" s="115">
        <f t="shared" si="1143"/>
        <v>4330.8599999999997</v>
      </c>
      <c r="JBT55" s="115">
        <f t="shared" si="1143"/>
        <v>4330.8599999999997</v>
      </c>
      <c r="JBU55" s="115">
        <f t="shared" si="1143"/>
        <v>4330.8599999999997</v>
      </c>
      <c r="JBV55" s="115">
        <f t="shared" si="1143"/>
        <v>4330.8599999999997</v>
      </c>
      <c r="JBW55" s="115">
        <f t="shared" si="1143"/>
        <v>4330.8599999999997</v>
      </c>
      <c r="JBX55" s="115">
        <f t="shared" si="1143"/>
        <v>4330.8599999999997</v>
      </c>
      <c r="JBY55" s="115">
        <f t="shared" si="1143"/>
        <v>4330.8599999999997</v>
      </c>
      <c r="JBZ55" s="115">
        <f t="shared" si="1143"/>
        <v>4330.8599999999997</v>
      </c>
      <c r="JCA55" s="115">
        <f t="shared" si="1143"/>
        <v>4330.8599999999997</v>
      </c>
      <c r="JCB55" s="115">
        <f t="shared" si="1143"/>
        <v>4330.8599999999997</v>
      </c>
      <c r="JCC55" s="115">
        <f t="shared" si="1143"/>
        <v>4330.8599999999997</v>
      </c>
      <c r="JCD55" s="95">
        <f t="shared" si="1144"/>
        <v>51970.32</v>
      </c>
      <c r="JCE55" s="106" t="s">
        <v>862</v>
      </c>
      <c r="JCF55" s="105">
        <v>51970.319999999992</v>
      </c>
      <c r="JCG55" s="90">
        <f t="shared" si="1145"/>
        <v>4330.8599999999997</v>
      </c>
      <c r="JCH55" s="115">
        <f t="shared" ref="JCH55" si="3292">JCG55</f>
        <v>4330.8599999999997</v>
      </c>
      <c r="JCI55" s="115">
        <f t="shared" si="1146"/>
        <v>4330.8599999999997</v>
      </c>
      <c r="JCJ55" s="115">
        <f t="shared" si="1146"/>
        <v>4330.8599999999997</v>
      </c>
      <c r="JCK55" s="115">
        <f t="shared" si="1146"/>
        <v>4330.8599999999997</v>
      </c>
      <c r="JCL55" s="115">
        <f t="shared" si="1146"/>
        <v>4330.8599999999997</v>
      </c>
      <c r="JCM55" s="115">
        <f t="shared" si="1146"/>
        <v>4330.8599999999997</v>
      </c>
      <c r="JCN55" s="115">
        <f t="shared" si="1146"/>
        <v>4330.8599999999997</v>
      </c>
      <c r="JCO55" s="115">
        <f t="shared" si="1146"/>
        <v>4330.8599999999997</v>
      </c>
      <c r="JCP55" s="115">
        <f t="shared" si="1146"/>
        <v>4330.8599999999997</v>
      </c>
      <c r="JCQ55" s="115">
        <f t="shared" si="1146"/>
        <v>4330.8599999999997</v>
      </c>
      <c r="JCR55" s="115">
        <f t="shared" si="1146"/>
        <v>4330.8599999999997</v>
      </c>
      <c r="JCS55" s="115">
        <f t="shared" si="1146"/>
        <v>4330.8599999999997</v>
      </c>
      <c r="JCT55" s="95">
        <f t="shared" si="1147"/>
        <v>51970.32</v>
      </c>
      <c r="JCU55" s="106" t="s">
        <v>862</v>
      </c>
      <c r="JCV55" s="105">
        <v>51970.319999999992</v>
      </c>
      <c r="JCW55" s="90">
        <f t="shared" si="1148"/>
        <v>4330.8599999999997</v>
      </c>
      <c r="JCX55" s="115">
        <f t="shared" ref="JCX55" si="3293">JCW55</f>
        <v>4330.8599999999997</v>
      </c>
      <c r="JCY55" s="115">
        <f t="shared" si="1149"/>
        <v>4330.8599999999997</v>
      </c>
      <c r="JCZ55" s="115">
        <f t="shared" si="1149"/>
        <v>4330.8599999999997</v>
      </c>
      <c r="JDA55" s="115">
        <f t="shared" si="1149"/>
        <v>4330.8599999999997</v>
      </c>
      <c r="JDB55" s="115">
        <f t="shared" si="1149"/>
        <v>4330.8599999999997</v>
      </c>
      <c r="JDC55" s="115">
        <f t="shared" si="1149"/>
        <v>4330.8599999999997</v>
      </c>
      <c r="JDD55" s="115">
        <f t="shared" si="1149"/>
        <v>4330.8599999999997</v>
      </c>
      <c r="JDE55" s="115">
        <f t="shared" si="1149"/>
        <v>4330.8599999999997</v>
      </c>
      <c r="JDF55" s="115">
        <f t="shared" si="1149"/>
        <v>4330.8599999999997</v>
      </c>
      <c r="JDG55" s="115">
        <f t="shared" si="1149"/>
        <v>4330.8599999999997</v>
      </c>
      <c r="JDH55" s="115">
        <f t="shared" si="1149"/>
        <v>4330.8599999999997</v>
      </c>
      <c r="JDI55" s="115">
        <f t="shared" si="1149"/>
        <v>4330.8599999999997</v>
      </c>
      <c r="JDJ55" s="95">
        <f t="shared" si="1150"/>
        <v>51970.32</v>
      </c>
      <c r="JDK55" s="106" t="s">
        <v>862</v>
      </c>
      <c r="JDL55" s="105">
        <v>51970.319999999992</v>
      </c>
      <c r="JDM55" s="90">
        <f t="shared" si="1151"/>
        <v>4330.8599999999997</v>
      </c>
      <c r="JDN55" s="115">
        <f t="shared" ref="JDN55" si="3294">JDM55</f>
        <v>4330.8599999999997</v>
      </c>
      <c r="JDO55" s="115">
        <f t="shared" si="1152"/>
        <v>4330.8599999999997</v>
      </c>
      <c r="JDP55" s="115">
        <f t="shared" si="1152"/>
        <v>4330.8599999999997</v>
      </c>
      <c r="JDQ55" s="115">
        <f t="shared" si="1152"/>
        <v>4330.8599999999997</v>
      </c>
      <c r="JDR55" s="115">
        <f t="shared" si="1152"/>
        <v>4330.8599999999997</v>
      </c>
      <c r="JDS55" s="115">
        <f t="shared" si="1152"/>
        <v>4330.8599999999997</v>
      </c>
      <c r="JDT55" s="115">
        <f t="shared" si="1152"/>
        <v>4330.8599999999997</v>
      </c>
      <c r="JDU55" s="115">
        <f t="shared" si="1152"/>
        <v>4330.8599999999997</v>
      </c>
      <c r="JDV55" s="115">
        <f t="shared" si="1152"/>
        <v>4330.8599999999997</v>
      </c>
      <c r="JDW55" s="115">
        <f t="shared" si="1152"/>
        <v>4330.8599999999997</v>
      </c>
      <c r="JDX55" s="115">
        <f t="shared" si="1152"/>
        <v>4330.8599999999997</v>
      </c>
      <c r="JDY55" s="115">
        <f t="shared" si="1152"/>
        <v>4330.8599999999997</v>
      </c>
      <c r="JDZ55" s="95">
        <f t="shared" si="1153"/>
        <v>51970.32</v>
      </c>
      <c r="JEA55" s="106" t="s">
        <v>862</v>
      </c>
      <c r="JEB55" s="105">
        <v>51970.319999999992</v>
      </c>
      <c r="JEC55" s="90">
        <f t="shared" si="1154"/>
        <v>4330.8599999999997</v>
      </c>
      <c r="JED55" s="115">
        <f t="shared" ref="JED55" si="3295">JEC55</f>
        <v>4330.8599999999997</v>
      </c>
      <c r="JEE55" s="115">
        <f t="shared" si="1155"/>
        <v>4330.8599999999997</v>
      </c>
      <c r="JEF55" s="115">
        <f t="shared" si="1155"/>
        <v>4330.8599999999997</v>
      </c>
      <c r="JEG55" s="115">
        <f t="shared" si="1155"/>
        <v>4330.8599999999997</v>
      </c>
      <c r="JEH55" s="115">
        <f t="shared" si="1155"/>
        <v>4330.8599999999997</v>
      </c>
      <c r="JEI55" s="115">
        <f t="shared" si="1155"/>
        <v>4330.8599999999997</v>
      </c>
      <c r="JEJ55" s="115">
        <f t="shared" si="1155"/>
        <v>4330.8599999999997</v>
      </c>
      <c r="JEK55" s="115">
        <f t="shared" si="1155"/>
        <v>4330.8599999999997</v>
      </c>
      <c r="JEL55" s="115">
        <f t="shared" si="1155"/>
        <v>4330.8599999999997</v>
      </c>
      <c r="JEM55" s="115">
        <f t="shared" si="1155"/>
        <v>4330.8599999999997</v>
      </c>
      <c r="JEN55" s="115">
        <f t="shared" si="1155"/>
        <v>4330.8599999999997</v>
      </c>
      <c r="JEO55" s="115">
        <f t="shared" si="1155"/>
        <v>4330.8599999999997</v>
      </c>
      <c r="JEP55" s="95">
        <f t="shared" si="1156"/>
        <v>51970.32</v>
      </c>
      <c r="JEQ55" s="106" t="s">
        <v>862</v>
      </c>
      <c r="JER55" s="105">
        <v>51970.319999999992</v>
      </c>
      <c r="JES55" s="90">
        <f t="shared" si="1157"/>
        <v>4330.8599999999997</v>
      </c>
      <c r="JET55" s="115">
        <f t="shared" ref="JET55" si="3296">JES55</f>
        <v>4330.8599999999997</v>
      </c>
      <c r="JEU55" s="115">
        <f t="shared" si="1158"/>
        <v>4330.8599999999997</v>
      </c>
      <c r="JEV55" s="115">
        <f t="shared" si="1158"/>
        <v>4330.8599999999997</v>
      </c>
      <c r="JEW55" s="115">
        <f t="shared" si="1158"/>
        <v>4330.8599999999997</v>
      </c>
      <c r="JEX55" s="115">
        <f t="shared" si="1158"/>
        <v>4330.8599999999997</v>
      </c>
      <c r="JEY55" s="115">
        <f t="shared" si="1158"/>
        <v>4330.8599999999997</v>
      </c>
      <c r="JEZ55" s="115">
        <f t="shared" si="1158"/>
        <v>4330.8599999999997</v>
      </c>
      <c r="JFA55" s="115">
        <f t="shared" si="1158"/>
        <v>4330.8599999999997</v>
      </c>
      <c r="JFB55" s="115">
        <f t="shared" si="1158"/>
        <v>4330.8599999999997</v>
      </c>
      <c r="JFC55" s="115">
        <f t="shared" si="1158"/>
        <v>4330.8599999999997</v>
      </c>
      <c r="JFD55" s="115">
        <f t="shared" si="1158"/>
        <v>4330.8599999999997</v>
      </c>
      <c r="JFE55" s="115">
        <f t="shared" si="1158"/>
        <v>4330.8599999999997</v>
      </c>
      <c r="JFF55" s="95">
        <f t="shared" si="1159"/>
        <v>51970.32</v>
      </c>
      <c r="JFG55" s="106" t="s">
        <v>862</v>
      </c>
      <c r="JFH55" s="105">
        <v>51970.319999999992</v>
      </c>
      <c r="JFI55" s="90">
        <f t="shared" si="1160"/>
        <v>4330.8599999999997</v>
      </c>
      <c r="JFJ55" s="115">
        <f t="shared" ref="JFJ55" si="3297">JFI55</f>
        <v>4330.8599999999997</v>
      </c>
      <c r="JFK55" s="115">
        <f t="shared" si="1161"/>
        <v>4330.8599999999997</v>
      </c>
      <c r="JFL55" s="115">
        <f t="shared" si="1161"/>
        <v>4330.8599999999997</v>
      </c>
      <c r="JFM55" s="115">
        <f t="shared" si="1161"/>
        <v>4330.8599999999997</v>
      </c>
      <c r="JFN55" s="115">
        <f t="shared" si="1161"/>
        <v>4330.8599999999997</v>
      </c>
      <c r="JFO55" s="115">
        <f t="shared" si="1161"/>
        <v>4330.8599999999997</v>
      </c>
      <c r="JFP55" s="115">
        <f t="shared" si="1161"/>
        <v>4330.8599999999997</v>
      </c>
      <c r="JFQ55" s="115">
        <f t="shared" si="1161"/>
        <v>4330.8599999999997</v>
      </c>
      <c r="JFR55" s="115">
        <f t="shared" si="1161"/>
        <v>4330.8599999999997</v>
      </c>
      <c r="JFS55" s="115">
        <f t="shared" si="1161"/>
        <v>4330.8599999999997</v>
      </c>
      <c r="JFT55" s="115">
        <f t="shared" si="1161"/>
        <v>4330.8599999999997</v>
      </c>
      <c r="JFU55" s="115">
        <f t="shared" si="1161"/>
        <v>4330.8599999999997</v>
      </c>
      <c r="JFV55" s="95">
        <f t="shared" si="1162"/>
        <v>51970.32</v>
      </c>
      <c r="JFW55" s="106" t="s">
        <v>862</v>
      </c>
      <c r="JFX55" s="105">
        <v>51970.319999999992</v>
      </c>
      <c r="JFY55" s="90">
        <f t="shared" si="1163"/>
        <v>4330.8599999999997</v>
      </c>
      <c r="JFZ55" s="115">
        <f t="shared" ref="JFZ55" si="3298">JFY55</f>
        <v>4330.8599999999997</v>
      </c>
      <c r="JGA55" s="115">
        <f t="shared" si="1164"/>
        <v>4330.8599999999997</v>
      </c>
      <c r="JGB55" s="115">
        <f t="shared" si="1164"/>
        <v>4330.8599999999997</v>
      </c>
      <c r="JGC55" s="115">
        <f t="shared" si="1164"/>
        <v>4330.8599999999997</v>
      </c>
      <c r="JGD55" s="115">
        <f t="shared" si="1164"/>
        <v>4330.8599999999997</v>
      </c>
      <c r="JGE55" s="115">
        <f t="shared" si="1164"/>
        <v>4330.8599999999997</v>
      </c>
      <c r="JGF55" s="115">
        <f t="shared" si="1164"/>
        <v>4330.8599999999997</v>
      </c>
      <c r="JGG55" s="115">
        <f t="shared" si="1164"/>
        <v>4330.8599999999997</v>
      </c>
      <c r="JGH55" s="115">
        <f t="shared" si="1164"/>
        <v>4330.8599999999997</v>
      </c>
      <c r="JGI55" s="115">
        <f t="shared" si="1164"/>
        <v>4330.8599999999997</v>
      </c>
      <c r="JGJ55" s="115">
        <f t="shared" si="1164"/>
        <v>4330.8599999999997</v>
      </c>
      <c r="JGK55" s="115">
        <f t="shared" si="1164"/>
        <v>4330.8599999999997</v>
      </c>
      <c r="JGL55" s="95">
        <f t="shared" si="1165"/>
        <v>51970.32</v>
      </c>
      <c r="JGM55" s="106" t="s">
        <v>862</v>
      </c>
      <c r="JGN55" s="105">
        <v>51970.319999999992</v>
      </c>
      <c r="JGO55" s="90">
        <f t="shared" si="1166"/>
        <v>4330.8599999999997</v>
      </c>
      <c r="JGP55" s="115">
        <f t="shared" ref="JGP55" si="3299">JGO55</f>
        <v>4330.8599999999997</v>
      </c>
      <c r="JGQ55" s="115">
        <f t="shared" si="1167"/>
        <v>4330.8599999999997</v>
      </c>
      <c r="JGR55" s="115">
        <f t="shared" si="1167"/>
        <v>4330.8599999999997</v>
      </c>
      <c r="JGS55" s="115">
        <f t="shared" si="1167"/>
        <v>4330.8599999999997</v>
      </c>
      <c r="JGT55" s="115">
        <f t="shared" si="1167"/>
        <v>4330.8599999999997</v>
      </c>
      <c r="JGU55" s="115">
        <f t="shared" si="1167"/>
        <v>4330.8599999999997</v>
      </c>
      <c r="JGV55" s="115">
        <f t="shared" si="1167"/>
        <v>4330.8599999999997</v>
      </c>
      <c r="JGW55" s="115">
        <f t="shared" si="1167"/>
        <v>4330.8599999999997</v>
      </c>
      <c r="JGX55" s="115">
        <f t="shared" si="1167"/>
        <v>4330.8599999999997</v>
      </c>
      <c r="JGY55" s="115">
        <f t="shared" si="1167"/>
        <v>4330.8599999999997</v>
      </c>
      <c r="JGZ55" s="115">
        <f t="shared" si="1167"/>
        <v>4330.8599999999997</v>
      </c>
      <c r="JHA55" s="115">
        <f t="shared" si="1167"/>
        <v>4330.8599999999997</v>
      </c>
      <c r="JHB55" s="95">
        <f t="shared" si="1168"/>
        <v>51970.32</v>
      </c>
      <c r="JHC55" s="106" t="s">
        <v>862</v>
      </c>
      <c r="JHD55" s="105">
        <v>51970.319999999992</v>
      </c>
      <c r="JHE55" s="90">
        <f t="shared" si="1169"/>
        <v>4330.8599999999997</v>
      </c>
      <c r="JHF55" s="115">
        <f t="shared" ref="JHF55" si="3300">JHE55</f>
        <v>4330.8599999999997</v>
      </c>
      <c r="JHG55" s="115">
        <f t="shared" si="1170"/>
        <v>4330.8599999999997</v>
      </c>
      <c r="JHH55" s="115">
        <f t="shared" si="1170"/>
        <v>4330.8599999999997</v>
      </c>
      <c r="JHI55" s="115">
        <f t="shared" si="1170"/>
        <v>4330.8599999999997</v>
      </c>
      <c r="JHJ55" s="115">
        <f t="shared" si="1170"/>
        <v>4330.8599999999997</v>
      </c>
      <c r="JHK55" s="115">
        <f t="shared" si="1170"/>
        <v>4330.8599999999997</v>
      </c>
      <c r="JHL55" s="115">
        <f t="shared" si="1170"/>
        <v>4330.8599999999997</v>
      </c>
      <c r="JHM55" s="115">
        <f t="shared" si="1170"/>
        <v>4330.8599999999997</v>
      </c>
      <c r="JHN55" s="115">
        <f t="shared" si="1170"/>
        <v>4330.8599999999997</v>
      </c>
      <c r="JHO55" s="115">
        <f t="shared" si="1170"/>
        <v>4330.8599999999997</v>
      </c>
      <c r="JHP55" s="115">
        <f t="shared" si="1170"/>
        <v>4330.8599999999997</v>
      </c>
      <c r="JHQ55" s="115">
        <f t="shared" si="1170"/>
        <v>4330.8599999999997</v>
      </c>
      <c r="JHR55" s="95">
        <f t="shared" si="1171"/>
        <v>51970.32</v>
      </c>
      <c r="JHS55" s="106" t="s">
        <v>862</v>
      </c>
      <c r="JHT55" s="105">
        <v>51970.319999999992</v>
      </c>
      <c r="JHU55" s="90">
        <f t="shared" si="1172"/>
        <v>4330.8599999999997</v>
      </c>
      <c r="JHV55" s="115">
        <f t="shared" ref="JHV55" si="3301">JHU55</f>
        <v>4330.8599999999997</v>
      </c>
      <c r="JHW55" s="115">
        <f t="shared" si="1173"/>
        <v>4330.8599999999997</v>
      </c>
      <c r="JHX55" s="115">
        <f t="shared" si="1173"/>
        <v>4330.8599999999997</v>
      </c>
      <c r="JHY55" s="115">
        <f t="shared" si="1173"/>
        <v>4330.8599999999997</v>
      </c>
      <c r="JHZ55" s="115">
        <f t="shared" si="1173"/>
        <v>4330.8599999999997</v>
      </c>
      <c r="JIA55" s="115">
        <f t="shared" si="1173"/>
        <v>4330.8599999999997</v>
      </c>
      <c r="JIB55" s="115">
        <f t="shared" si="1173"/>
        <v>4330.8599999999997</v>
      </c>
      <c r="JIC55" s="115">
        <f t="shared" si="1173"/>
        <v>4330.8599999999997</v>
      </c>
      <c r="JID55" s="115">
        <f t="shared" si="1173"/>
        <v>4330.8599999999997</v>
      </c>
      <c r="JIE55" s="115">
        <f t="shared" si="1173"/>
        <v>4330.8599999999997</v>
      </c>
      <c r="JIF55" s="115">
        <f t="shared" si="1173"/>
        <v>4330.8599999999997</v>
      </c>
      <c r="JIG55" s="115">
        <f t="shared" si="1173"/>
        <v>4330.8599999999997</v>
      </c>
      <c r="JIH55" s="95">
        <f t="shared" si="1174"/>
        <v>51970.32</v>
      </c>
      <c r="JII55" s="106" t="s">
        <v>862</v>
      </c>
      <c r="JIJ55" s="105">
        <v>51970.319999999992</v>
      </c>
      <c r="JIK55" s="90">
        <f t="shared" si="1175"/>
        <v>4330.8599999999997</v>
      </c>
      <c r="JIL55" s="115">
        <f t="shared" ref="JIL55" si="3302">JIK55</f>
        <v>4330.8599999999997</v>
      </c>
      <c r="JIM55" s="115">
        <f t="shared" si="1176"/>
        <v>4330.8599999999997</v>
      </c>
      <c r="JIN55" s="115">
        <f t="shared" si="1176"/>
        <v>4330.8599999999997</v>
      </c>
      <c r="JIO55" s="115">
        <f t="shared" si="1176"/>
        <v>4330.8599999999997</v>
      </c>
      <c r="JIP55" s="115">
        <f t="shared" si="1176"/>
        <v>4330.8599999999997</v>
      </c>
      <c r="JIQ55" s="115">
        <f t="shared" si="1176"/>
        <v>4330.8599999999997</v>
      </c>
      <c r="JIR55" s="115">
        <f t="shared" si="1176"/>
        <v>4330.8599999999997</v>
      </c>
      <c r="JIS55" s="115">
        <f t="shared" si="1176"/>
        <v>4330.8599999999997</v>
      </c>
      <c r="JIT55" s="115">
        <f t="shared" si="1176"/>
        <v>4330.8599999999997</v>
      </c>
      <c r="JIU55" s="115">
        <f t="shared" si="1176"/>
        <v>4330.8599999999997</v>
      </c>
      <c r="JIV55" s="115">
        <f t="shared" si="1176"/>
        <v>4330.8599999999997</v>
      </c>
      <c r="JIW55" s="115">
        <f t="shared" si="1176"/>
        <v>4330.8599999999997</v>
      </c>
      <c r="JIX55" s="95">
        <f t="shared" si="1177"/>
        <v>51970.32</v>
      </c>
      <c r="JIY55" s="106" t="s">
        <v>862</v>
      </c>
      <c r="JIZ55" s="105">
        <v>51970.319999999992</v>
      </c>
      <c r="JJA55" s="90">
        <f t="shared" si="1178"/>
        <v>4330.8599999999997</v>
      </c>
      <c r="JJB55" s="115">
        <f t="shared" ref="JJB55" si="3303">JJA55</f>
        <v>4330.8599999999997</v>
      </c>
      <c r="JJC55" s="115">
        <f t="shared" si="1179"/>
        <v>4330.8599999999997</v>
      </c>
      <c r="JJD55" s="115">
        <f t="shared" si="1179"/>
        <v>4330.8599999999997</v>
      </c>
      <c r="JJE55" s="115">
        <f t="shared" si="1179"/>
        <v>4330.8599999999997</v>
      </c>
      <c r="JJF55" s="115">
        <f t="shared" si="1179"/>
        <v>4330.8599999999997</v>
      </c>
      <c r="JJG55" s="115">
        <f t="shared" si="1179"/>
        <v>4330.8599999999997</v>
      </c>
      <c r="JJH55" s="115">
        <f t="shared" si="1179"/>
        <v>4330.8599999999997</v>
      </c>
      <c r="JJI55" s="115">
        <f t="shared" si="1179"/>
        <v>4330.8599999999997</v>
      </c>
      <c r="JJJ55" s="115">
        <f t="shared" si="1179"/>
        <v>4330.8599999999997</v>
      </c>
      <c r="JJK55" s="115">
        <f t="shared" si="1179"/>
        <v>4330.8599999999997</v>
      </c>
      <c r="JJL55" s="115">
        <f t="shared" si="1179"/>
        <v>4330.8599999999997</v>
      </c>
      <c r="JJM55" s="115">
        <f t="shared" si="1179"/>
        <v>4330.8599999999997</v>
      </c>
      <c r="JJN55" s="95">
        <f t="shared" si="1180"/>
        <v>51970.32</v>
      </c>
      <c r="JJO55" s="106" t="s">
        <v>862</v>
      </c>
      <c r="JJP55" s="105">
        <v>51970.319999999992</v>
      </c>
      <c r="JJQ55" s="90">
        <f t="shared" si="1181"/>
        <v>4330.8599999999997</v>
      </c>
      <c r="JJR55" s="115">
        <f t="shared" ref="JJR55" si="3304">JJQ55</f>
        <v>4330.8599999999997</v>
      </c>
      <c r="JJS55" s="115">
        <f t="shared" si="1182"/>
        <v>4330.8599999999997</v>
      </c>
      <c r="JJT55" s="115">
        <f t="shared" si="1182"/>
        <v>4330.8599999999997</v>
      </c>
      <c r="JJU55" s="115">
        <f t="shared" si="1182"/>
        <v>4330.8599999999997</v>
      </c>
      <c r="JJV55" s="115">
        <f t="shared" si="1182"/>
        <v>4330.8599999999997</v>
      </c>
      <c r="JJW55" s="115">
        <f t="shared" si="1182"/>
        <v>4330.8599999999997</v>
      </c>
      <c r="JJX55" s="115">
        <f t="shared" si="1182"/>
        <v>4330.8599999999997</v>
      </c>
      <c r="JJY55" s="115">
        <f t="shared" si="1182"/>
        <v>4330.8599999999997</v>
      </c>
      <c r="JJZ55" s="115">
        <f t="shared" si="1182"/>
        <v>4330.8599999999997</v>
      </c>
      <c r="JKA55" s="115">
        <f t="shared" si="1182"/>
        <v>4330.8599999999997</v>
      </c>
      <c r="JKB55" s="115">
        <f t="shared" si="1182"/>
        <v>4330.8599999999997</v>
      </c>
      <c r="JKC55" s="115">
        <f t="shared" si="1182"/>
        <v>4330.8599999999997</v>
      </c>
      <c r="JKD55" s="95">
        <f t="shared" si="1183"/>
        <v>51970.32</v>
      </c>
      <c r="JKE55" s="106" t="s">
        <v>862</v>
      </c>
      <c r="JKF55" s="105">
        <v>51970.319999999992</v>
      </c>
      <c r="JKG55" s="90">
        <f t="shared" si="1184"/>
        <v>4330.8599999999997</v>
      </c>
      <c r="JKH55" s="115">
        <f t="shared" ref="JKH55" si="3305">JKG55</f>
        <v>4330.8599999999997</v>
      </c>
      <c r="JKI55" s="115">
        <f t="shared" si="1185"/>
        <v>4330.8599999999997</v>
      </c>
      <c r="JKJ55" s="115">
        <f t="shared" si="1185"/>
        <v>4330.8599999999997</v>
      </c>
      <c r="JKK55" s="115">
        <f t="shared" si="1185"/>
        <v>4330.8599999999997</v>
      </c>
      <c r="JKL55" s="115">
        <f t="shared" si="1185"/>
        <v>4330.8599999999997</v>
      </c>
      <c r="JKM55" s="115">
        <f t="shared" si="1185"/>
        <v>4330.8599999999997</v>
      </c>
      <c r="JKN55" s="115">
        <f t="shared" si="1185"/>
        <v>4330.8599999999997</v>
      </c>
      <c r="JKO55" s="115">
        <f t="shared" si="1185"/>
        <v>4330.8599999999997</v>
      </c>
      <c r="JKP55" s="115">
        <f t="shared" si="1185"/>
        <v>4330.8599999999997</v>
      </c>
      <c r="JKQ55" s="115">
        <f t="shared" si="1185"/>
        <v>4330.8599999999997</v>
      </c>
      <c r="JKR55" s="115">
        <f t="shared" si="1185"/>
        <v>4330.8599999999997</v>
      </c>
      <c r="JKS55" s="115">
        <f t="shared" si="1185"/>
        <v>4330.8599999999997</v>
      </c>
      <c r="JKT55" s="95">
        <f t="shared" si="1186"/>
        <v>51970.32</v>
      </c>
      <c r="JKU55" s="106" t="s">
        <v>862</v>
      </c>
      <c r="JKV55" s="105">
        <v>51970.319999999992</v>
      </c>
      <c r="JKW55" s="90">
        <f t="shared" si="1187"/>
        <v>4330.8599999999997</v>
      </c>
      <c r="JKX55" s="115">
        <f t="shared" ref="JKX55" si="3306">JKW55</f>
        <v>4330.8599999999997</v>
      </c>
      <c r="JKY55" s="115">
        <f t="shared" si="1188"/>
        <v>4330.8599999999997</v>
      </c>
      <c r="JKZ55" s="115">
        <f t="shared" si="1188"/>
        <v>4330.8599999999997</v>
      </c>
      <c r="JLA55" s="115">
        <f t="shared" si="1188"/>
        <v>4330.8599999999997</v>
      </c>
      <c r="JLB55" s="115">
        <f t="shared" si="1188"/>
        <v>4330.8599999999997</v>
      </c>
      <c r="JLC55" s="115">
        <f t="shared" si="1188"/>
        <v>4330.8599999999997</v>
      </c>
      <c r="JLD55" s="115">
        <f t="shared" si="1188"/>
        <v>4330.8599999999997</v>
      </c>
      <c r="JLE55" s="115">
        <f t="shared" si="1188"/>
        <v>4330.8599999999997</v>
      </c>
      <c r="JLF55" s="115">
        <f t="shared" si="1188"/>
        <v>4330.8599999999997</v>
      </c>
      <c r="JLG55" s="115">
        <f t="shared" si="1188"/>
        <v>4330.8599999999997</v>
      </c>
      <c r="JLH55" s="115">
        <f t="shared" si="1188"/>
        <v>4330.8599999999997</v>
      </c>
      <c r="JLI55" s="115">
        <f t="shared" si="1188"/>
        <v>4330.8599999999997</v>
      </c>
      <c r="JLJ55" s="95">
        <f t="shared" si="1189"/>
        <v>51970.32</v>
      </c>
      <c r="JLK55" s="106" t="s">
        <v>862</v>
      </c>
      <c r="JLL55" s="105">
        <v>51970.319999999992</v>
      </c>
      <c r="JLM55" s="90">
        <f t="shared" si="1190"/>
        <v>4330.8599999999997</v>
      </c>
      <c r="JLN55" s="115">
        <f t="shared" ref="JLN55" si="3307">JLM55</f>
        <v>4330.8599999999997</v>
      </c>
      <c r="JLO55" s="115">
        <f t="shared" si="1191"/>
        <v>4330.8599999999997</v>
      </c>
      <c r="JLP55" s="115">
        <f t="shared" si="1191"/>
        <v>4330.8599999999997</v>
      </c>
      <c r="JLQ55" s="115">
        <f t="shared" si="1191"/>
        <v>4330.8599999999997</v>
      </c>
      <c r="JLR55" s="115">
        <f t="shared" si="1191"/>
        <v>4330.8599999999997</v>
      </c>
      <c r="JLS55" s="115">
        <f t="shared" si="1191"/>
        <v>4330.8599999999997</v>
      </c>
      <c r="JLT55" s="115">
        <f t="shared" si="1191"/>
        <v>4330.8599999999997</v>
      </c>
      <c r="JLU55" s="115">
        <f t="shared" si="1191"/>
        <v>4330.8599999999997</v>
      </c>
      <c r="JLV55" s="115">
        <f t="shared" si="1191"/>
        <v>4330.8599999999997</v>
      </c>
      <c r="JLW55" s="115">
        <f t="shared" si="1191"/>
        <v>4330.8599999999997</v>
      </c>
      <c r="JLX55" s="115">
        <f t="shared" si="1191"/>
        <v>4330.8599999999997</v>
      </c>
      <c r="JLY55" s="115">
        <f t="shared" si="1191"/>
        <v>4330.8599999999997</v>
      </c>
      <c r="JLZ55" s="95">
        <f t="shared" si="1192"/>
        <v>51970.32</v>
      </c>
      <c r="JMA55" s="106" t="s">
        <v>862</v>
      </c>
      <c r="JMB55" s="105">
        <v>51970.319999999992</v>
      </c>
      <c r="JMC55" s="90">
        <f t="shared" si="1193"/>
        <v>4330.8599999999997</v>
      </c>
      <c r="JMD55" s="115">
        <f t="shared" ref="JMD55" si="3308">JMC55</f>
        <v>4330.8599999999997</v>
      </c>
      <c r="JME55" s="115">
        <f t="shared" si="1194"/>
        <v>4330.8599999999997</v>
      </c>
      <c r="JMF55" s="115">
        <f t="shared" si="1194"/>
        <v>4330.8599999999997</v>
      </c>
      <c r="JMG55" s="115">
        <f t="shared" si="1194"/>
        <v>4330.8599999999997</v>
      </c>
      <c r="JMH55" s="115">
        <f t="shared" si="1194"/>
        <v>4330.8599999999997</v>
      </c>
      <c r="JMI55" s="115">
        <f t="shared" si="1194"/>
        <v>4330.8599999999997</v>
      </c>
      <c r="JMJ55" s="115">
        <f t="shared" si="1194"/>
        <v>4330.8599999999997</v>
      </c>
      <c r="JMK55" s="115">
        <f t="shared" si="1194"/>
        <v>4330.8599999999997</v>
      </c>
      <c r="JML55" s="115">
        <f t="shared" si="1194"/>
        <v>4330.8599999999997</v>
      </c>
      <c r="JMM55" s="115">
        <f t="shared" si="1194"/>
        <v>4330.8599999999997</v>
      </c>
      <c r="JMN55" s="115">
        <f t="shared" si="1194"/>
        <v>4330.8599999999997</v>
      </c>
      <c r="JMO55" s="115">
        <f t="shared" si="1194"/>
        <v>4330.8599999999997</v>
      </c>
      <c r="JMP55" s="95">
        <f t="shared" si="1195"/>
        <v>51970.32</v>
      </c>
      <c r="JMQ55" s="106" t="s">
        <v>862</v>
      </c>
      <c r="JMR55" s="105">
        <v>51970.319999999992</v>
      </c>
      <c r="JMS55" s="90">
        <f t="shared" si="1196"/>
        <v>4330.8599999999997</v>
      </c>
      <c r="JMT55" s="115">
        <f t="shared" ref="JMT55" si="3309">JMS55</f>
        <v>4330.8599999999997</v>
      </c>
      <c r="JMU55" s="115">
        <f t="shared" si="1197"/>
        <v>4330.8599999999997</v>
      </c>
      <c r="JMV55" s="115">
        <f t="shared" si="1197"/>
        <v>4330.8599999999997</v>
      </c>
      <c r="JMW55" s="115">
        <f t="shared" si="1197"/>
        <v>4330.8599999999997</v>
      </c>
      <c r="JMX55" s="115">
        <f t="shared" si="1197"/>
        <v>4330.8599999999997</v>
      </c>
      <c r="JMY55" s="115">
        <f t="shared" si="1197"/>
        <v>4330.8599999999997</v>
      </c>
      <c r="JMZ55" s="115">
        <f t="shared" si="1197"/>
        <v>4330.8599999999997</v>
      </c>
      <c r="JNA55" s="115">
        <f t="shared" si="1197"/>
        <v>4330.8599999999997</v>
      </c>
      <c r="JNB55" s="115">
        <f t="shared" si="1197"/>
        <v>4330.8599999999997</v>
      </c>
      <c r="JNC55" s="115">
        <f t="shared" si="1197"/>
        <v>4330.8599999999997</v>
      </c>
      <c r="JND55" s="115">
        <f t="shared" si="1197"/>
        <v>4330.8599999999997</v>
      </c>
      <c r="JNE55" s="115">
        <f t="shared" si="1197"/>
        <v>4330.8599999999997</v>
      </c>
      <c r="JNF55" s="95">
        <f t="shared" si="1198"/>
        <v>51970.32</v>
      </c>
      <c r="JNG55" s="106" t="s">
        <v>862</v>
      </c>
      <c r="JNH55" s="105">
        <v>51970.319999999992</v>
      </c>
      <c r="JNI55" s="90">
        <f t="shared" si="1199"/>
        <v>4330.8599999999997</v>
      </c>
      <c r="JNJ55" s="115">
        <f t="shared" ref="JNJ55" si="3310">JNI55</f>
        <v>4330.8599999999997</v>
      </c>
      <c r="JNK55" s="115">
        <f t="shared" si="1200"/>
        <v>4330.8599999999997</v>
      </c>
      <c r="JNL55" s="115">
        <f t="shared" si="1200"/>
        <v>4330.8599999999997</v>
      </c>
      <c r="JNM55" s="115">
        <f t="shared" si="1200"/>
        <v>4330.8599999999997</v>
      </c>
      <c r="JNN55" s="115">
        <f t="shared" si="1200"/>
        <v>4330.8599999999997</v>
      </c>
      <c r="JNO55" s="115">
        <f t="shared" si="1200"/>
        <v>4330.8599999999997</v>
      </c>
      <c r="JNP55" s="115">
        <f t="shared" si="1200"/>
        <v>4330.8599999999997</v>
      </c>
      <c r="JNQ55" s="115">
        <f t="shared" si="1200"/>
        <v>4330.8599999999997</v>
      </c>
      <c r="JNR55" s="115">
        <f t="shared" si="1200"/>
        <v>4330.8599999999997</v>
      </c>
      <c r="JNS55" s="115">
        <f t="shared" si="1200"/>
        <v>4330.8599999999997</v>
      </c>
      <c r="JNT55" s="115">
        <f t="shared" si="1200"/>
        <v>4330.8599999999997</v>
      </c>
      <c r="JNU55" s="115">
        <f t="shared" si="1200"/>
        <v>4330.8599999999997</v>
      </c>
      <c r="JNV55" s="95">
        <f t="shared" si="1201"/>
        <v>51970.32</v>
      </c>
      <c r="JNW55" s="106" t="s">
        <v>862</v>
      </c>
      <c r="JNX55" s="105">
        <v>51970.319999999992</v>
      </c>
      <c r="JNY55" s="90">
        <f t="shared" si="1202"/>
        <v>4330.8599999999997</v>
      </c>
      <c r="JNZ55" s="115">
        <f t="shared" ref="JNZ55" si="3311">JNY55</f>
        <v>4330.8599999999997</v>
      </c>
      <c r="JOA55" s="115">
        <f t="shared" si="1203"/>
        <v>4330.8599999999997</v>
      </c>
      <c r="JOB55" s="115">
        <f t="shared" si="1203"/>
        <v>4330.8599999999997</v>
      </c>
      <c r="JOC55" s="115">
        <f t="shared" si="1203"/>
        <v>4330.8599999999997</v>
      </c>
      <c r="JOD55" s="115">
        <f t="shared" si="1203"/>
        <v>4330.8599999999997</v>
      </c>
      <c r="JOE55" s="115">
        <f t="shared" si="1203"/>
        <v>4330.8599999999997</v>
      </c>
      <c r="JOF55" s="115">
        <f t="shared" si="1203"/>
        <v>4330.8599999999997</v>
      </c>
      <c r="JOG55" s="115">
        <f t="shared" si="1203"/>
        <v>4330.8599999999997</v>
      </c>
      <c r="JOH55" s="115">
        <f t="shared" si="1203"/>
        <v>4330.8599999999997</v>
      </c>
      <c r="JOI55" s="115">
        <f t="shared" si="1203"/>
        <v>4330.8599999999997</v>
      </c>
      <c r="JOJ55" s="115">
        <f t="shared" si="1203"/>
        <v>4330.8599999999997</v>
      </c>
      <c r="JOK55" s="115">
        <f t="shared" si="1203"/>
        <v>4330.8599999999997</v>
      </c>
      <c r="JOL55" s="95">
        <f t="shared" si="1204"/>
        <v>51970.32</v>
      </c>
      <c r="JOM55" s="106" t="s">
        <v>862</v>
      </c>
      <c r="JON55" s="105">
        <v>51970.319999999992</v>
      </c>
      <c r="JOO55" s="90">
        <f t="shared" si="1205"/>
        <v>4330.8599999999997</v>
      </c>
      <c r="JOP55" s="115">
        <f t="shared" ref="JOP55" si="3312">JOO55</f>
        <v>4330.8599999999997</v>
      </c>
      <c r="JOQ55" s="115">
        <f t="shared" si="1206"/>
        <v>4330.8599999999997</v>
      </c>
      <c r="JOR55" s="115">
        <f t="shared" si="1206"/>
        <v>4330.8599999999997</v>
      </c>
      <c r="JOS55" s="115">
        <f t="shared" si="1206"/>
        <v>4330.8599999999997</v>
      </c>
      <c r="JOT55" s="115">
        <f t="shared" si="1206"/>
        <v>4330.8599999999997</v>
      </c>
      <c r="JOU55" s="115">
        <f t="shared" si="1206"/>
        <v>4330.8599999999997</v>
      </c>
      <c r="JOV55" s="115">
        <f t="shared" si="1206"/>
        <v>4330.8599999999997</v>
      </c>
      <c r="JOW55" s="115">
        <f t="shared" si="1206"/>
        <v>4330.8599999999997</v>
      </c>
      <c r="JOX55" s="115">
        <f t="shared" si="1206"/>
        <v>4330.8599999999997</v>
      </c>
      <c r="JOY55" s="115">
        <f t="shared" si="1206"/>
        <v>4330.8599999999997</v>
      </c>
      <c r="JOZ55" s="115">
        <f t="shared" si="1206"/>
        <v>4330.8599999999997</v>
      </c>
      <c r="JPA55" s="115">
        <f t="shared" si="1206"/>
        <v>4330.8599999999997</v>
      </c>
      <c r="JPB55" s="95">
        <f t="shared" si="1207"/>
        <v>51970.32</v>
      </c>
      <c r="JPC55" s="106" t="s">
        <v>862</v>
      </c>
      <c r="JPD55" s="105">
        <v>51970.319999999992</v>
      </c>
      <c r="JPE55" s="90">
        <f t="shared" si="1208"/>
        <v>4330.8599999999997</v>
      </c>
      <c r="JPF55" s="115">
        <f t="shared" ref="JPF55" si="3313">JPE55</f>
        <v>4330.8599999999997</v>
      </c>
      <c r="JPG55" s="115">
        <f t="shared" si="1209"/>
        <v>4330.8599999999997</v>
      </c>
      <c r="JPH55" s="115">
        <f t="shared" si="1209"/>
        <v>4330.8599999999997</v>
      </c>
      <c r="JPI55" s="115">
        <f t="shared" si="1209"/>
        <v>4330.8599999999997</v>
      </c>
      <c r="JPJ55" s="115">
        <f t="shared" si="1209"/>
        <v>4330.8599999999997</v>
      </c>
      <c r="JPK55" s="115">
        <f t="shared" si="1209"/>
        <v>4330.8599999999997</v>
      </c>
      <c r="JPL55" s="115">
        <f t="shared" si="1209"/>
        <v>4330.8599999999997</v>
      </c>
      <c r="JPM55" s="115">
        <f t="shared" si="1209"/>
        <v>4330.8599999999997</v>
      </c>
      <c r="JPN55" s="115">
        <f t="shared" si="1209"/>
        <v>4330.8599999999997</v>
      </c>
      <c r="JPO55" s="115">
        <f t="shared" si="1209"/>
        <v>4330.8599999999997</v>
      </c>
      <c r="JPP55" s="115">
        <f t="shared" si="1209"/>
        <v>4330.8599999999997</v>
      </c>
      <c r="JPQ55" s="115">
        <f t="shared" si="1209"/>
        <v>4330.8599999999997</v>
      </c>
      <c r="JPR55" s="95">
        <f t="shared" si="1210"/>
        <v>51970.32</v>
      </c>
      <c r="JPS55" s="106" t="s">
        <v>862</v>
      </c>
      <c r="JPT55" s="105">
        <v>51970.319999999992</v>
      </c>
      <c r="JPU55" s="90">
        <f t="shared" si="1211"/>
        <v>4330.8599999999997</v>
      </c>
      <c r="JPV55" s="115">
        <f t="shared" ref="JPV55" si="3314">JPU55</f>
        <v>4330.8599999999997</v>
      </c>
      <c r="JPW55" s="115">
        <f t="shared" si="1212"/>
        <v>4330.8599999999997</v>
      </c>
      <c r="JPX55" s="115">
        <f t="shared" si="1212"/>
        <v>4330.8599999999997</v>
      </c>
      <c r="JPY55" s="115">
        <f t="shared" si="1212"/>
        <v>4330.8599999999997</v>
      </c>
      <c r="JPZ55" s="115">
        <f t="shared" si="1212"/>
        <v>4330.8599999999997</v>
      </c>
      <c r="JQA55" s="115">
        <f t="shared" si="1212"/>
        <v>4330.8599999999997</v>
      </c>
      <c r="JQB55" s="115">
        <f t="shared" si="1212"/>
        <v>4330.8599999999997</v>
      </c>
      <c r="JQC55" s="115">
        <f t="shared" si="1212"/>
        <v>4330.8599999999997</v>
      </c>
      <c r="JQD55" s="115">
        <f t="shared" si="1212"/>
        <v>4330.8599999999997</v>
      </c>
      <c r="JQE55" s="115">
        <f t="shared" si="1212"/>
        <v>4330.8599999999997</v>
      </c>
      <c r="JQF55" s="115">
        <f t="shared" si="1212"/>
        <v>4330.8599999999997</v>
      </c>
      <c r="JQG55" s="115">
        <f t="shared" si="1212"/>
        <v>4330.8599999999997</v>
      </c>
      <c r="JQH55" s="95">
        <f t="shared" si="1213"/>
        <v>51970.32</v>
      </c>
      <c r="JQI55" s="106" t="s">
        <v>862</v>
      </c>
      <c r="JQJ55" s="105">
        <v>51970.319999999992</v>
      </c>
      <c r="JQK55" s="90">
        <f t="shared" si="1214"/>
        <v>4330.8599999999997</v>
      </c>
      <c r="JQL55" s="115">
        <f t="shared" ref="JQL55" si="3315">JQK55</f>
        <v>4330.8599999999997</v>
      </c>
      <c r="JQM55" s="115">
        <f t="shared" si="1215"/>
        <v>4330.8599999999997</v>
      </c>
      <c r="JQN55" s="115">
        <f t="shared" si="1215"/>
        <v>4330.8599999999997</v>
      </c>
      <c r="JQO55" s="115">
        <f t="shared" si="1215"/>
        <v>4330.8599999999997</v>
      </c>
      <c r="JQP55" s="115">
        <f t="shared" si="1215"/>
        <v>4330.8599999999997</v>
      </c>
      <c r="JQQ55" s="115">
        <f t="shared" si="1215"/>
        <v>4330.8599999999997</v>
      </c>
      <c r="JQR55" s="115">
        <f t="shared" si="1215"/>
        <v>4330.8599999999997</v>
      </c>
      <c r="JQS55" s="115">
        <f t="shared" si="1215"/>
        <v>4330.8599999999997</v>
      </c>
      <c r="JQT55" s="115">
        <f t="shared" si="1215"/>
        <v>4330.8599999999997</v>
      </c>
      <c r="JQU55" s="115">
        <f t="shared" si="1215"/>
        <v>4330.8599999999997</v>
      </c>
      <c r="JQV55" s="115">
        <f t="shared" si="1215"/>
        <v>4330.8599999999997</v>
      </c>
      <c r="JQW55" s="115">
        <f t="shared" si="1215"/>
        <v>4330.8599999999997</v>
      </c>
      <c r="JQX55" s="95">
        <f t="shared" si="1216"/>
        <v>51970.32</v>
      </c>
      <c r="JQY55" s="106" t="s">
        <v>862</v>
      </c>
      <c r="JQZ55" s="105">
        <v>51970.319999999992</v>
      </c>
      <c r="JRA55" s="90">
        <f t="shared" si="1217"/>
        <v>4330.8599999999997</v>
      </c>
      <c r="JRB55" s="115">
        <f t="shared" ref="JRB55" si="3316">JRA55</f>
        <v>4330.8599999999997</v>
      </c>
      <c r="JRC55" s="115">
        <f t="shared" si="1218"/>
        <v>4330.8599999999997</v>
      </c>
      <c r="JRD55" s="115">
        <f t="shared" si="1218"/>
        <v>4330.8599999999997</v>
      </c>
      <c r="JRE55" s="115">
        <f t="shared" si="1218"/>
        <v>4330.8599999999997</v>
      </c>
      <c r="JRF55" s="115">
        <f t="shared" si="1218"/>
        <v>4330.8599999999997</v>
      </c>
      <c r="JRG55" s="115">
        <f t="shared" si="1218"/>
        <v>4330.8599999999997</v>
      </c>
      <c r="JRH55" s="115">
        <f t="shared" si="1218"/>
        <v>4330.8599999999997</v>
      </c>
      <c r="JRI55" s="115">
        <f t="shared" si="1218"/>
        <v>4330.8599999999997</v>
      </c>
      <c r="JRJ55" s="115">
        <f t="shared" si="1218"/>
        <v>4330.8599999999997</v>
      </c>
      <c r="JRK55" s="115">
        <f t="shared" si="1218"/>
        <v>4330.8599999999997</v>
      </c>
      <c r="JRL55" s="115">
        <f t="shared" si="1218"/>
        <v>4330.8599999999997</v>
      </c>
      <c r="JRM55" s="115">
        <f t="shared" si="1218"/>
        <v>4330.8599999999997</v>
      </c>
      <c r="JRN55" s="95">
        <f t="shared" si="1219"/>
        <v>51970.32</v>
      </c>
      <c r="JRO55" s="106" t="s">
        <v>862</v>
      </c>
      <c r="JRP55" s="105">
        <v>51970.319999999992</v>
      </c>
      <c r="JRQ55" s="90">
        <f t="shared" si="1220"/>
        <v>4330.8599999999997</v>
      </c>
      <c r="JRR55" s="115">
        <f t="shared" ref="JRR55" si="3317">JRQ55</f>
        <v>4330.8599999999997</v>
      </c>
      <c r="JRS55" s="115">
        <f t="shared" si="1221"/>
        <v>4330.8599999999997</v>
      </c>
      <c r="JRT55" s="115">
        <f t="shared" si="1221"/>
        <v>4330.8599999999997</v>
      </c>
      <c r="JRU55" s="115">
        <f t="shared" si="1221"/>
        <v>4330.8599999999997</v>
      </c>
      <c r="JRV55" s="115">
        <f t="shared" si="1221"/>
        <v>4330.8599999999997</v>
      </c>
      <c r="JRW55" s="115">
        <f t="shared" si="1221"/>
        <v>4330.8599999999997</v>
      </c>
      <c r="JRX55" s="115">
        <f t="shared" si="1221"/>
        <v>4330.8599999999997</v>
      </c>
      <c r="JRY55" s="115">
        <f t="shared" si="1221"/>
        <v>4330.8599999999997</v>
      </c>
      <c r="JRZ55" s="115">
        <f t="shared" si="1221"/>
        <v>4330.8599999999997</v>
      </c>
      <c r="JSA55" s="115">
        <f t="shared" si="1221"/>
        <v>4330.8599999999997</v>
      </c>
      <c r="JSB55" s="115">
        <f t="shared" si="1221"/>
        <v>4330.8599999999997</v>
      </c>
      <c r="JSC55" s="115">
        <f t="shared" si="1221"/>
        <v>4330.8599999999997</v>
      </c>
      <c r="JSD55" s="95">
        <f t="shared" si="1222"/>
        <v>51970.32</v>
      </c>
      <c r="JSE55" s="106" t="s">
        <v>862</v>
      </c>
      <c r="JSF55" s="105">
        <v>51970.319999999992</v>
      </c>
      <c r="JSG55" s="90">
        <f t="shared" si="1223"/>
        <v>4330.8599999999997</v>
      </c>
      <c r="JSH55" s="115">
        <f t="shared" ref="JSH55" si="3318">JSG55</f>
        <v>4330.8599999999997</v>
      </c>
      <c r="JSI55" s="115">
        <f t="shared" si="1224"/>
        <v>4330.8599999999997</v>
      </c>
      <c r="JSJ55" s="115">
        <f t="shared" si="1224"/>
        <v>4330.8599999999997</v>
      </c>
      <c r="JSK55" s="115">
        <f t="shared" si="1224"/>
        <v>4330.8599999999997</v>
      </c>
      <c r="JSL55" s="115">
        <f t="shared" si="1224"/>
        <v>4330.8599999999997</v>
      </c>
      <c r="JSM55" s="115">
        <f t="shared" si="1224"/>
        <v>4330.8599999999997</v>
      </c>
      <c r="JSN55" s="115">
        <f t="shared" si="1224"/>
        <v>4330.8599999999997</v>
      </c>
      <c r="JSO55" s="115">
        <f t="shared" si="1224"/>
        <v>4330.8599999999997</v>
      </c>
      <c r="JSP55" s="115">
        <f t="shared" si="1224"/>
        <v>4330.8599999999997</v>
      </c>
      <c r="JSQ55" s="115">
        <f t="shared" si="1224"/>
        <v>4330.8599999999997</v>
      </c>
      <c r="JSR55" s="115">
        <f t="shared" si="1224"/>
        <v>4330.8599999999997</v>
      </c>
      <c r="JSS55" s="115">
        <f t="shared" si="1224"/>
        <v>4330.8599999999997</v>
      </c>
      <c r="JST55" s="95">
        <f t="shared" si="1225"/>
        <v>51970.32</v>
      </c>
      <c r="JSU55" s="106" t="s">
        <v>862</v>
      </c>
      <c r="JSV55" s="105">
        <v>51970.319999999992</v>
      </c>
      <c r="JSW55" s="90">
        <f t="shared" si="1226"/>
        <v>4330.8599999999997</v>
      </c>
      <c r="JSX55" s="115">
        <f t="shared" ref="JSX55" si="3319">JSW55</f>
        <v>4330.8599999999997</v>
      </c>
      <c r="JSY55" s="115">
        <f t="shared" si="1227"/>
        <v>4330.8599999999997</v>
      </c>
      <c r="JSZ55" s="115">
        <f t="shared" si="1227"/>
        <v>4330.8599999999997</v>
      </c>
      <c r="JTA55" s="115">
        <f t="shared" si="1227"/>
        <v>4330.8599999999997</v>
      </c>
      <c r="JTB55" s="115">
        <f t="shared" si="1227"/>
        <v>4330.8599999999997</v>
      </c>
      <c r="JTC55" s="115">
        <f t="shared" si="1227"/>
        <v>4330.8599999999997</v>
      </c>
      <c r="JTD55" s="115">
        <f t="shared" si="1227"/>
        <v>4330.8599999999997</v>
      </c>
      <c r="JTE55" s="115">
        <f t="shared" si="1227"/>
        <v>4330.8599999999997</v>
      </c>
      <c r="JTF55" s="115">
        <f t="shared" si="1227"/>
        <v>4330.8599999999997</v>
      </c>
      <c r="JTG55" s="115">
        <f t="shared" si="1227"/>
        <v>4330.8599999999997</v>
      </c>
      <c r="JTH55" s="115">
        <f t="shared" si="1227"/>
        <v>4330.8599999999997</v>
      </c>
      <c r="JTI55" s="115">
        <f t="shared" si="1227"/>
        <v>4330.8599999999997</v>
      </c>
      <c r="JTJ55" s="95">
        <f t="shared" si="1228"/>
        <v>51970.32</v>
      </c>
      <c r="JTK55" s="106" t="s">
        <v>862</v>
      </c>
      <c r="JTL55" s="105">
        <v>51970.319999999992</v>
      </c>
      <c r="JTM55" s="90">
        <f t="shared" si="1229"/>
        <v>4330.8599999999997</v>
      </c>
      <c r="JTN55" s="115">
        <f t="shared" ref="JTN55" si="3320">JTM55</f>
        <v>4330.8599999999997</v>
      </c>
      <c r="JTO55" s="115">
        <f t="shared" si="1230"/>
        <v>4330.8599999999997</v>
      </c>
      <c r="JTP55" s="115">
        <f t="shared" si="1230"/>
        <v>4330.8599999999997</v>
      </c>
      <c r="JTQ55" s="115">
        <f t="shared" si="1230"/>
        <v>4330.8599999999997</v>
      </c>
      <c r="JTR55" s="115">
        <f t="shared" si="1230"/>
        <v>4330.8599999999997</v>
      </c>
      <c r="JTS55" s="115">
        <f t="shared" si="1230"/>
        <v>4330.8599999999997</v>
      </c>
      <c r="JTT55" s="115">
        <f t="shared" si="1230"/>
        <v>4330.8599999999997</v>
      </c>
      <c r="JTU55" s="115">
        <f t="shared" si="1230"/>
        <v>4330.8599999999997</v>
      </c>
      <c r="JTV55" s="115">
        <f t="shared" si="1230"/>
        <v>4330.8599999999997</v>
      </c>
      <c r="JTW55" s="115">
        <f t="shared" si="1230"/>
        <v>4330.8599999999997</v>
      </c>
      <c r="JTX55" s="115">
        <f t="shared" si="1230"/>
        <v>4330.8599999999997</v>
      </c>
      <c r="JTY55" s="115">
        <f t="shared" si="1230"/>
        <v>4330.8599999999997</v>
      </c>
      <c r="JTZ55" s="95">
        <f t="shared" si="1231"/>
        <v>51970.32</v>
      </c>
      <c r="JUA55" s="106" t="s">
        <v>862</v>
      </c>
      <c r="JUB55" s="105">
        <v>51970.319999999992</v>
      </c>
      <c r="JUC55" s="90">
        <f t="shared" si="1232"/>
        <v>4330.8599999999997</v>
      </c>
      <c r="JUD55" s="115">
        <f t="shared" ref="JUD55" si="3321">JUC55</f>
        <v>4330.8599999999997</v>
      </c>
      <c r="JUE55" s="115">
        <f t="shared" si="1233"/>
        <v>4330.8599999999997</v>
      </c>
      <c r="JUF55" s="115">
        <f t="shared" si="1233"/>
        <v>4330.8599999999997</v>
      </c>
      <c r="JUG55" s="115">
        <f t="shared" si="1233"/>
        <v>4330.8599999999997</v>
      </c>
      <c r="JUH55" s="115">
        <f t="shared" si="1233"/>
        <v>4330.8599999999997</v>
      </c>
      <c r="JUI55" s="115">
        <f t="shared" si="1233"/>
        <v>4330.8599999999997</v>
      </c>
      <c r="JUJ55" s="115">
        <f t="shared" si="1233"/>
        <v>4330.8599999999997</v>
      </c>
      <c r="JUK55" s="115">
        <f t="shared" si="1233"/>
        <v>4330.8599999999997</v>
      </c>
      <c r="JUL55" s="115">
        <f t="shared" si="1233"/>
        <v>4330.8599999999997</v>
      </c>
      <c r="JUM55" s="115">
        <f t="shared" si="1233"/>
        <v>4330.8599999999997</v>
      </c>
      <c r="JUN55" s="115">
        <f t="shared" si="1233"/>
        <v>4330.8599999999997</v>
      </c>
      <c r="JUO55" s="115">
        <f t="shared" si="1233"/>
        <v>4330.8599999999997</v>
      </c>
      <c r="JUP55" s="95">
        <f t="shared" si="1234"/>
        <v>51970.32</v>
      </c>
      <c r="JUQ55" s="106" t="s">
        <v>862</v>
      </c>
      <c r="JUR55" s="105">
        <v>51970.319999999992</v>
      </c>
      <c r="JUS55" s="90">
        <f t="shared" si="1235"/>
        <v>4330.8599999999997</v>
      </c>
      <c r="JUT55" s="115">
        <f t="shared" ref="JUT55" si="3322">JUS55</f>
        <v>4330.8599999999997</v>
      </c>
      <c r="JUU55" s="115">
        <f t="shared" si="1236"/>
        <v>4330.8599999999997</v>
      </c>
      <c r="JUV55" s="115">
        <f t="shared" si="1236"/>
        <v>4330.8599999999997</v>
      </c>
      <c r="JUW55" s="115">
        <f t="shared" si="1236"/>
        <v>4330.8599999999997</v>
      </c>
      <c r="JUX55" s="115">
        <f t="shared" si="1236"/>
        <v>4330.8599999999997</v>
      </c>
      <c r="JUY55" s="115">
        <f t="shared" si="1236"/>
        <v>4330.8599999999997</v>
      </c>
      <c r="JUZ55" s="115">
        <f t="shared" si="1236"/>
        <v>4330.8599999999997</v>
      </c>
      <c r="JVA55" s="115">
        <f t="shared" si="1236"/>
        <v>4330.8599999999997</v>
      </c>
      <c r="JVB55" s="115">
        <f t="shared" si="1236"/>
        <v>4330.8599999999997</v>
      </c>
      <c r="JVC55" s="115">
        <f t="shared" si="1236"/>
        <v>4330.8599999999997</v>
      </c>
      <c r="JVD55" s="115">
        <f t="shared" si="1236"/>
        <v>4330.8599999999997</v>
      </c>
      <c r="JVE55" s="115">
        <f t="shared" si="1236"/>
        <v>4330.8599999999997</v>
      </c>
      <c r="JVF55" s="95">
        <f t="shared" si="1237"/>
        <v>51970.32</v>
      </c>
      <c r="JVG55" s="106" t="s">
        <v>862</v>
      </c>
      <c r="JVH55" s="105">
        <v>51970.319999999992</v>
      </c>
      <c r="JVI55" s="90">
        <f t="shared" si="1238"/>
        <v>4330.8599999999997</v>
      </c>
      <c r="JVJ55" s="115">
        <f t="shared" ref="JVJ55" si="3323">JVI55</f>
        <v>4330.8599999999997</v>
      </c>
      <c r="JVK55" s="115">
        <f t="shared" si="1239"/>
        <v>4330.8599999999997</v>
      </c>
      <c r="JVL55" s="115">
        <f t="shared" si="1239"/>
        <v>4330.8599999999997</v>
      </c>
      <c r="JVM55" s="115">
        <f t="shared" si="1239"/>
        <v>4330.8599999999997</v>
      </c>
      <c r="JVN55" s="115">
        <f t="shared" si="1239"/>
        <v>4330.8599999999997</v>
      </c>
      <c r="JVO55" s="115">
        <f t="shared" si="1239"/>
        <v>4330.8599999999997</v>
      </c>
      <c r="JVP55" s="115">
        <f t="shared" si="1239"/>
        <v>4330.8599999999997</v>
      </c>
      <c r="JVQ55" s="115">
        <f t="shared" si="1239"/>
        <v>4330.8599999999997</v>
      </c>
      <c r="JVR55" s="115">
        <f t="shared" si="1239"/>
        <v>4330.8599999999997</v>
      </c>
      <c r="JVS55" s="115">
        <f t="shared" si="1239"/>
        <v>4330.8599999999997</v>
      </c>
      <c r="JVT55" s="115">
        <f t="shared" si="1239"/>
        <v>4330.8599999999997</v>
      </c>
      <c r="JVU55" s="115">
        <f t="shared" si="1239"/>
        <v>4330.8599999999997</v>
      </c>
      <c r="JVV55" s="95">
        <f t="shared" si="1240"/>
        <v>51970.32</v>
      </c>
      <c r="JVW55" s="106" t="s">
        <v>862</v>
      </c>
      <c r="JVX55" s="105">
        <v>51970.319999999992</v>
      </c>
      <c r="JVY55" s="90">
        <f t="shared" si="1241"/>
        <v>4330.8599999999997</v>
      </c>
      <c r="JVZ55" s="115">
        <f t="shared" ref="JVZ55" si="3324">JVY55</f>
        <v>4330.8599999999997</v>
      </c>
      <c r="JWA55" s="115">
        <f t="shared" si="1242"/>
        <v>4330.8599999999997</v>
      </c>
      <c r="JWB55" s="115">
        <f t="shared" si="1242"/>
        <v>4330.8599999999997</v>
      </c>
      <c r="JWC55" s="115">
        <f t="shared" si="1242"/>
        <v>4330.8599999999997</v>
      </c>
      <c r="JWD55" s="115">
        <f t="shared" si="1242"/>
        <v>4330.8599999999997</v>
      </c>
      <c r="JWE55" s="115">
        <f t="shared" si="1242"/>
        <v>4330.8599999999997</v>
      </c>
      <c r="JWF55" s="115">
        <f t="shared" si="1242"/>
        <v>4330.8599999999997</v>
      </c>
      <c r="JWG55" s="115">
        <f t="shared" si="1242"/>
        <v>4330.8599999999997</v>
      </c>
      <c r="JWH55" s="115">
        <f t="shared" si="1242"/>
        <v>4330.8599999999997</v>
      </c>
      <c r="JWI55" s="115">
        <f t="shared" si="1242"/>
        <v>4330.8599999999997</v>
      </c>
      <c r="JWJ55" s="115">
        <f t="shared" si="1242"/>
        <v>4330.8599999999997</v>
      </c>
      <c r="JWK55" s="115">
        <f t="shared" si="1242"/>
        <v>4330.8599999999997</v>
      </c>
      <c r="JWL55" s="95">
        <f t="shared" si="1243"/>
        <v>51970.32</v>
      </c>
      <c r="JWM55" s="106" t="s">
        <v>862</v>
      </c>
      <c r="JWN55" s="105">
        <v>51970.319999999992</v>
      </c>
      <c r="JWO55" s="90">
        <f t="shared" si="1244"/>
        <v>4330.8599999999997</v>
      </c>
      <c r="JWP55" s="115">
        <f t="shared" ref="JWP55" si="3325">JWO55</f>
        <v>4330.8599999999997</v>
      </c>
      <c r="JWQ55" s="115">
        <f t="shared" si="1245"/>
        <v>4330.8599999999997</v>
      </c>
      <c r="JWR55" s="115">
        <f t="shared" si="1245"/>
        <v>4330.8599999999997</v>
      </c>
      <c r="JWS55" s="115">
        <f t="shared" si="1245"/>
        <v>4330.8599999999997</v>
      </c>
      <c r="JWT55" s="115">
        <f t="shared" si="1245"/>
        <v>4330.8599999999997</v>
      </c>
      <c r="JWU55" s="115">
        <f t="shared" si="1245"/>
        <v>4330.8599999999997</v>
      </c>
      <c r="JWV55" s="115">
        <f t="shared" si="1245"/>
        <v>4330.8599999999997</v>
      </c>
      <c r="JWW55" s="115">
        <f t="shared" si="1245"/>
        <v>4330.8599999999997</v>
      </c>
      <c r="JWX55" s="115">
        <f t="shared" si="1245"/>
        <v>4330.8599999999997</v>
      </c>
      <c r="JWY55" s="115">
        <f t="shared" si="1245"/>
        <v>4330.8599999999997</v>
      </c>
      <c r="JWZ55" s="115">
        <f t="shared" si="1245"/>
        <v>4330.8599999999997</v>
      </c>
      <c r="JXA55" s="115">
        <f t="shared" si="1245"/>
        <v>4330.8599999999997</v>
      </c>
      <c r="JXB55" s="95">
        <f t="shared" si="1246"/>
        <v>51970.32</v>
      </c>
      <c r="JXC55" s="106" t="s">
        <v>862</v>
      </c>
      <c r="JXD55" s="105">
        <v>51970.319999999992</v>
      </c>
      <c r="JXE55" s="90">
        <f t="shared" si="1247"/>
        <v>4330.8599999999997</v>
      </c>
      <c r="JXF55" s="115">
        <f t="shared" ref="JXF55" si="3326">JXE55</f>
        <v>4330.8599999999997</v>
      </c>
      <c r="JXG55" s="115">
        <f t="shared" si="1248"/>
        <v>4330.8599999999997</v>
      </c>
      <c r="JXH55" s="115">
        <f t="shared" si="1248"/>
        <v>4330.8599999999997</v>
      </c>
      <c r="JXI55" s="115">
        <f t="shared" si="1248"/>
        <v>4330.8599999999997</v>
      </c>
      <c r="JXJ55" s="115">
        <f t="shared" si="1248"/>
        <v>4330.8599999999997</v>
      </c>
      <c r="JXK55" s="115">
        <f t="shared" si="1248"/>
        <v>4330.8599999999997</v>
      </c>
      <c r="JXL55" s="115">
        <f t="shared" si="1248"/>
        <v>4330.8599999999997</v>
      </c>
      <c r="JXM55" s="115">
        <f t="shared" si="1248"/>
        <v>4330.8599999999997</v>
      </c>
      <c r="JXN55" s="115">
        <f t="shared" si="1248"/>
        <v>4330.8599999999997</v>
      </c>
      <c r="JXO55" s="115">
        <f t="shared" si="1248"/>
        <v>4330.8599999999997</v>
      </c>
      <c r="JXP55" s="115">
        <f t="shared" si="1248"/>
        <v>4330.8599999999997</v>
      </c>
      <c r="JXQ55" s="115">
        <f t="shared" si="1248"/>
        <v>4330.8599999999997</v>
      </c>
      <c r="JXR55" s="95">
        <f t="shared" si="1249"/>
        <v>51970.32</v>
      </c>
      <c r="JXS55" s="106" t="s">
        <v>862</v>
      </c>
      <c r="JXT55" s="105">
        <v>51970.319999999992</v>
      </c>
      <c r="JXU55" s="90">
        <f t="shared" si="1250"/>
        <v>4330.8599999999997</v>
      </c>
      <c r="JXV55" s="115">
        <f t="shared" ref="JXV55" si="3327">JXU55</f>
        <v>4330.8599999999997</v>
      </c>
      <c r="JXW55" s="115">
        <f t="shared" si="1251"/>
        <v>4330.8599999999997</v>
      </c>
      <c r="JXX55" s="115">
        <f t="shared" si="1251"/>
        <v>4330.8599999999997</v>
      </c>
      <c r="JXY55" s="115">
        <f t="shared" si="1251"/>
        <v>4330.8599999999997</v>
      </c>
      <c r="JXZ55" s="115">
        <f t="shared" si="1251"/>
        <v>4330.8599999999997</v>
      </c>
      <c r="JYA55" s="115">
        <f t="shared" si="1251"/>
        <v>4330.8599999999997</v>
      </c>
      <c r="JYB55" s="115">
        <f t="shared" si="1251"/>
        <v>4330.8599999999997</v>
      </c>
      <c r="JYC55" s="115">
        <f t="shared" si="1251"/>
        <v>4330.8599999999997</v>
      </c>
      <c r="JYD55" s="115">
        <f t="shared" si="1251"/>
        <v>4330.8599999999997</v>
      </c>
      <c r="JYE55" s="115">
        <f t="shared" si="1251"/>
        <v>4330.8599999999997</v>
      </c>
      <c r="JYF55" s="115">
        <f t="shared" si="1251"/>
        <v>4330.8599999999997</v>
      </c>
      <c r="JYG55" s="115">
        <f t="shared" si="1251"/>
        <v>4330.8599999999997</v>
      </c>
      <c r="JYH55" s="95">
        <f t="shared" si="1252"/>
        <v>51970.32</v>
      </c>
      <c r="JYI55" s="106" t="s">
        <v>862</v>
      </c>
      <c r="JYJ55" s="105">
        <v>51970.319999999992</v>
      </c>
      <c r="JYK55" s="90">
        <f t="shared" si="1253"/>
        <v>4330.8599999999997</v>
      </c>
      <c r="JYL55" s="115">
        <f t="shared" ref="JYL55" si="3328">JYK55</f>
        <v>4330.8599999999997</v>
      </c>
      <c r="JYM55" s="115">
        <f t="shared" si="1254"/>
        <v>4330.8599999999997</v>
      </c>
      <c r="JYN55" s="115">
        <f t="shared" si="1254"/>
        <v>4330.8599999999997</v>
      </c>
      <c r="JYO55" s="115">
        <f t="shared" si="1254"/>
        <v>4330.8599999999997</v>
      </c>
      <c r="JYP55" s="115">
        <f t="shared" si="1254"/>
        <v>4330.8599999999997</v>
      </c>
      <c r="JYQ55" s="115">
        <f t="shared" si="1254"/>
        <v>4330.8599999999997</v>
      </c>
      <c r="JYR55" s="115">
        <f t="shared" si="1254"/>
        <v>4330.8599999999997</v>
      </c>
      <c r="JYS55" s="115">
        <f t="shared" si="1254"/>
        <v>4330.8599999999997</v>
      </c>
      <c r="JYT55" s="115">
        <f t="shared" si="1254"/>
        <v>4330.8599999999997</v>
      </c>
      <c r="JYU55" s="115">
        <f t="shared" si="1254"/>
        <v>4330.8599999999997</v>
      </c>
      <c r="JYV55" s="115">
        <f t="shared" si="1254"/>
        <v>4330.8599999999997</v>
      </c>
      <c r="JYW55" s="115">
        <f t="shared" si="1254"/>
        <v>4330.8599999999997</v>
      </c>
      <c r="JYX55" s="95">
        <f t="shared" si="1255"/>
        <v>51970.32</v>
      </c>
      <c r="JYY55" s="106" t="s">
        <v>862</v>
      </c>
      <c r="JYZ55" s="105">
        <v>51970.319999999992</v>
      </c>
      <c r="JZA55" s="90">
        <f t="shared" si="1256"/>
        <v>4330.8599999999997</v>
      </c>
      <c r="JZB55" s="115">
        <f t="shared" ref="JZB55" si="3329">JZA55</f>
        <v>4330.8599999999997</v>
      </c>
      <c r="JZC55" s="115">
        <f t="shared" si="1257"/>
        <v>4330.8599999999997</v>
      </c>
      <c r="JZD55" s="115">
        <f t="shared" si="1257"/>
        <v>4330.8599999999997</v>
      </c>
      <c r="JZE55" s="115">
        <f t="shared" si="1257"/>
        <v>4330.8599999999997</v>
      </c>
      <c r="JZF55" s="115">
        <f t="shared" si="1257"/>
        <v>4330.8599999999997</v>
      </c>
      <c r="JZG55" s="115">
        <f t="shared" si="1257"/>
        <v>4330.8599999999997</v>
      </c>
      <c r="JZH55" s="115">
        <f t="shared" si="1257"/>
        <v>4330.8599999999997</v>
      </c>
      <c r="JZI55" s="115">
        <f t="shared" si="1257"/>
        <v>4330.8599999999997</v>
      </c>
      <c r="JZJ55" s="115">
        <f t="shared" si="1257"/>
        <v>4330.8599999999997</v>
      </c>
      <c r="JZK55" s="115">
        <f t="shared" si="1257"/>
        <v>4330.8599999999997</v>
      </c>
      <c r="JZL55" s="115">
        <f t="shared" si="1257"/>
        <v>4330.8599999999997</v>
      </c>
      <c r="JZM55" s="115">
        <f t="shared" si="1257"/>
        <v>4330.8599999999997</v>
      </c>
      <c r="JZN55" s="95">
        <f t="shared" si="1258"/>
        <v>51970.32</v>
      </c>
      <c r="JZO55" s="106" t="s">
        <v>862</v>
      </c>
      <c r="JZP55" s="105">
        <v>51970.319999999992</v>
      </c>
      <c r="JZQ55" s="90">
        <f t="shared" si="1259"/>
        <v>4330.8599999999997</v>
      </c>
      <c r="JZR55" s="115">
        <f t="shared" ref="JZR55" si="3330">JZQ55</f>
        <v>4330.8599999999997</v>
      </c>
      <c r="JZS55" s="115">
        <f t="shared" si="1260"/>
        <v>4330.8599999999997</v>
      </c>
      <c r="JZT55" s="115">
        <f t="shared" si="1260"/>
        <v>4330.8599999999997</v>
      </c>
      <c r="JZU55" s="115">
        <f t="shared" si="1260"/>
        <v>4330.8599999999997</v>
      </c>
      <c r="JZV55" s="115">
        <f t="shared" si="1260"/>
        <v>4330.8599999999997</v>
      </c>
      <c r="JZW55" s="115">
        <f t="shared" si="1260"/>
        <v>4330.8599999999997</v>
      </c>
      <c r="JZX55" s="115">
        <f t="shared" si="1260"/>
        <v>4330.8599999999997</v>
      </c>
      <c r="JZY55" s="115">
        <f t="shared" si="1260"/>
        <v>4330.8599999999997</v>
      </c>
      <c r="JZZ55" s="115">
        <f t="shared" si="1260"/>
        <v>4330.8599999999997</v>
      </c>
      <c r="KAA55" s="115">
        <f t="shared" si="1260"/>
        <v>4330.8599999999997</v>
      </c>
      <c r="KAB55" s="115">
        <f t="shared" si="1260"/>
        <v>4330.8599999999997</v>
      </c>
      <c r="KAC55" s="115">
        <f t="shared" si="1260"/>
        <v>4330.8599999999997</v>
      </c>
      <c r="KAD55" s="95">
        <f t="shared" si="1261"/>
        <v>51970.32</v>
      </c>
      <c r="KAE55" s="106" t="s">
        <v>862</v>
      </c>
      <c r="KAF55" s="105">
        <v>51970.319999999992</v>
      </c>
      <c r="KAG55" s="90">
        <f t="shared" si="1262"/>
        <v>4330.8599999999997</v>
      </c>
      <c r="KAH55" s="115">
        <f t="shared" ref="KAH55" si="3331">KAG55</f>
        <v>4330.8599999999997</v>
      </c>
      <c r="KAI55" s="115">
        <f t="shared" si="1263"/>
        <v>4330.8599999999997</v>
      </c>
      <c r="KAJ55" s="115">
        <f t="shared" si="1263"/>
        <v>4330.8599999999997</v>
      </c>
      <c r="KAK55" s="115">
        <f t="shared" si="1263"/>
        <v>4330.8599999999997</v>
      </c>
      <c r="KAL55" s="115">
        <f t="shared" si="1263"/>
        <v>4330.8599999999997</v>
      </c>
      <c r="KAM55" s="115">
        <f t="shared" si="1263"/>
        <v>4330.8599999999997</v>
      </c>
      <c r="KAN55" s="115">
        <f t="shared" si="1263"/>
        <v>4330.8599999999997</v>
      </c>
      <c r="KAO55" s="115">
        <f t="shared" si="1263"/>
        <v>4330.8599999999997</v>
      </c>
      <c r="KAP55" s="115">
        <f t="shared" si="1263"/>
        <v>4330.8599999999997</v>
      </c>
      <c r="KAQ55" s="115">
        <f t="shared" si="1263"/>
        <v>4330.8599999999997</v>
      </c>
      <c r="KAR55" s="115">
        <f t="shared" si="1263"/>
        <v>4330.8599999999997</v>
      </c>
      <c r="KAS55" s="115">
        <f t="shared" si="1263"/>
        <v>4330.8599999999997</v>
      </c>
      <c r="KAT55" s="95">
        <f t="shared" si="1264"/>
        <v>51970.32</v>
      </c>
      <c r="KAU55" s="106" t="s">
        <v>862</v>
      </c>
      <c r="KAV55" s="105">
        <v>51970.319999999992</v>
      </c>
      <c r="KAW55" s="90">
        <f t="shared" si="1265"/>
        <v>4330.8599999999997</v>
      </c>
      <c r="KAX55" s="115">
        <f t="shared" ref="KAX55" si="3332">KAW55</f>
        <v>4330.8599999999997</v>
      </c>
      <c r="KAY55" s="115">
        <f t="shared" si="1266"/>
        <v>4330.8599999999997</v>
      </c>
      <c r="KAZ55" s="115">
        <f t="shared" si="1266"/>
        <v>4330.8599999999997</v>
      </c>
      <c r="KBA55" s="115">
        <f t="shared" si="1266"/>
        <v>4330.8599999999997</v>
      </c>
      <c r="KBB55" s="115">
        <f t="shared" si="1266"/>
        <v>4330.8599999999997</v>
      </c>
      <c r="KBC55" s="115">
        <f t="shared" si="1266"/>
        <v>4330.8599999999997</v>
      </c>
      <c r="KBD55" s="115">
        <f t="shared" si="1266"/>
        <v>4330.8599999999997</v>
      </c>
      <c r="KBE55" s="115">
        <f t="shared" si="1266"/>
        <v>4330.8599999999997</v>
      </c>
      <c r="KBF55" s="115">
        <f t="shared" si="1266"/>
        <v>4330.8599999999997</v>
      </c>
      <c r="KBG55" s="115">
        <f t="shared" si="1266"/>
        <v>4330.8599999999997</v>
      </c>
      <c r="KBH55" s="115">
        <f t="shared" si="1266"/>
        <v>4330.8599999999997</v>
      </c>
      <c r="KBI55" s="115">
        <f t="shared" si="1266"/>
        <v>4330.8599999999997</v>
      </c>
      <c r="KBJ55" s="95">
        <f t="shared" si="1267"/>
        <v>51970.32</v>
      </c>
      <c r="KBK55" s="106" t="s">
        <v>862</v>
      </c>
      <c r="KBL55" s="105">
        <v>51970.319999999992</v>
      </c>
      <c r="KBM55" s="90">
        <f t="shared" si="1268"/>
        <v>4330.8599999999997</v>
      </c>
      <c r="KBN55" s="115">
        <f t="shared" ref="KBN55" si="3333">KBM55</f>
        <v>4330.8599999999997</v>
      </c>
      <c r="KBO55" s="115">
        <f t="shared" si="1269"/>
        <v>4330.8599999999997</v>
      </c>
      <c r="KBP55" s="115">
        <f t="shared" si="1269"/>
        <v>4330.8599999999997</v>
      </c>
      <c r="KBQ55" s="115">
        <f t="shared" si="1269"/>
        <v>4330.8599999999997</v>
      </c>
      <c r="KBR55" s="115">
        <f t="shared" si="1269"/>
        <v>4330.8599999999997</v>
      </c>
      <c r="KBS55" s="115">
        <f t="shared" si="1269"/>
        <v>4330.8599999999997</v>
      </c>
      <c r="KBT55" s="115">
        <f t="shared" si="1269"/>
        <v>4330.8599999999997</v>
      </c>
      <c r="KBU55" s="115">
        <f t="shared" si="1269"/>
        <v>4330.8599999999997</v>
      </c>
      <c r="KBV55" s="115">
        <f t="shared" si="1269"/>
        <v>4330.8599999999997</v>
      </c>
      <c r="KBW55" s="115">
        <f t="shared" si="1269"/>
        <v>4330.8599999999997</v>
      </c>
      <c r="KBX55" s="115">
        <f t="shared" si="1269"/>
        <v>4330.8599999999997</v>
      </c>
      <c r="KBY55" s="115">
        <f t="shared" si="1269"/>
        <v>4330.8599999999997</v>
      </c>
      <c r="KBZ55" s="95">
        <f t="shared" si="1270"/>
        <v>51970.32</v>
      </c>
      <c r="KCA55" s="106" t="s">
        <v>862</v>
      </c>
      <c r="KCB55" s="105">
        <v>51970.319999999992</v>
      </c>
      <c r="KCC55" s="90">
        <f t="shared" si="1271"/>
        <v>4330.8599999999997</v>
      </c>
      <c r="KCD55" s="115">
        <f t="shared" ref="KCD55" si="3334">KCC55</f>
        <v>4330.8599999999997</v>
      </c>
      <c r="KCE55" s="115">
        <f t="shared" si="1272"/>
        <v>4330.8599999999997</v>
      </c>
      <c r="KCF55" s="115">
        <f t="shared" si="1272"/>
        <v>4330.8599999999997</v>
      </c>
      <c r="KCG55" s="115">
        <f t="shared" si="1272"/>
        <v>4330.8599999999997</v>
      </c>
      <c r="KCH55" s="115">
        <f t="shared" si="1272"/>
        <v>4330.8599999999997</v>
      </c>
      <c r="KCI55" s="115">
        <f t="shared" si="1272"/>
        <v>4330.8599999999997</v>
      </c>
      <c r="KCJ55" s="115">
        <f t="shared" si="1272"/>
        <v>4330.8599999999997</v>
      </c>
      <c r="KCK55" s="115">
        <f t="shared" si="1272"/>
        <v>4330.8599999999997</v>
      </c>
      <c r="KCL55" s="115">
        <f t="shared" si="1272"/>
        <v>4330.8599999999997</v>
      </c>
      <c r="KCM55" s="115">
        <f t="shared" si="1272"/>
        <v>4330.8599999999997</v>
      </c>
      <c r="KCN55" s="115">
        <f t="shared" si="1272"/>
        <v>4330.8599999999997</v>
      </c>
      <c r="KCO55" s="115">
        <f t="shared" si="1272"/>
        <v>4330.8599999999997</v>
      </c>
      <c r="KCP55" s="95">
        <f t="shared" si="1273"/>
        <v>51970.32</v>
      </c>
      <c r="KCQ55" s="106" t="s">
        <v>862</v>
      </c>
      <c r="KCR55" s="105">
        <v>51970.319999999992</v>
      </c>
      <c r="KCS55" s="90">
        <f t="shared" si="1274"/>
        <v>4330.8599999999997</v>
      </c>
      <c r="KCT55" s="115">
        <f t="shared" ref="KCT55" si="3335">KCS55</f>
        <v>4330.8599999999997</v>
      </c>
      <c r="KCU55" s="115">
        <f t="shared" si="1275"/>
        <v>4330.8599999999997</v>
      </c>
      <c r="KCV55" s="115">
        <f t="shared" si="1275"/>
        <v>4330.8599999999997</v>
      </c>
      <c r="KCW55" s="115">
        <f t="shared" si="1275"/>
        <v>4330.8599999999997</v>
      </c>
      <c r="KCX55" s="115">
        <f t="shared" si="1275"/>
        <v>4330.8599999999997</v>
      </c>
      <c r="KCY55" s="115">
        <f t="shared" si="1275"/>
        <v>4330.8599999999997</v>
      </c>
      <c r="KCZ55" s="115">
        <f t="shared" si="1275"/>
        <v>4330.8599999999997</v>
      </c>
      <c r="KDA55" s="115">
        <f t="shared" si="1275"/>
        <v>4330.8599999999997</v>
      </c>
      <c r="KDB55" s="115">
        <f t="shared" si="1275"/>
        <v>4330.8599999999997</v>
      </c>
      <c r="KDC55" s="115">
        <f t="shared" si="1275"/>
        <v>4330.8599999999997</v>
      </c>
      <c r="KDD55" s="115">
        <f t="shared" si="1275"/>
        <v>4330.8599999999997</v>
      </c>
      <c r="KDE55" s="115">
        <f t="shared" si="1275"/>
        <v>4330.8599999999997</v>
      </c>
      <c r="KDF55" s="95">
        <f t="shared" si="1276"/>
        <v>51970.32</v>
      </c>
      <c r="KDG55" s="106" t="s">
        <v>862</v>
      </c>
      <c r="KDH55" s="105">
        <v>51970.319999999992</v>
      </c>
      <c r="KDI55" s="90">
        <f t="shared" si="1277"/>
        <v>4330.8599999999997</v>
      </c>
      <c r="KDJ55" s="115">
        <f t="shared" ref="KDJ55" si="3336">KDI55</f>
        <v>4330.8599999999997</v>
      </c>
      <c r="KDK55" s="115">
        <f t="shared" si="1278"/>
        <v>4330.8599999999997</v>
      </c>
      <c r="KDL55" s="115">
        <f t="shared" si="1278"/>
        <v>4330.8599999999997</v>
      </c>
      <c r="KDM55" s="115">
        <f t="shared" si="1278"/>
        <v>4330.8599999999997</v>
      </c>
      <c r="KDN55" s="115">
        <f t="shared" si="1278"/>
        <v>4330.8599999999997</v>
      </c>
      <c r="KDO55" s="115">
        <f t="shared" si="1278"/>
        <v>4330.8599999999997</v>
      </c>
      <c r="KDP55" s="115">
        <f t="shared" si="1278"/>
        <v>4330.8599999999997</v>
      </c>
      <c r="KDQ55" s="115">
        <f t="shared" si="1278"/>
        <v>4330.8599999999997</v>
      </c>
      <c r="KDR55" s="115">
        <f t="shared" si="1278"/>
        <v>4330.8599999999997</v>
      </c>
      <c r="KDS55" s="115">
        <f t="shared" si="1278"/>
        <v>4330.8599999999997</v>
      </c>
      <c r="KDT55" s="115">
        <f t="shared" si="1278"/>
        <v>4330.8599999999997</v>
      </c>
      <c r="KDU55" s="115">
        <f t="shared" si="1278"/>
        <v>4330.8599999999997</v>
      </c>
      <c r="KDV55" s="95">
        <f t="shared" si="1279"/>
        <v>51970.32</v>
      </c>
      <c r="KDW55" s="106" t="s">
        <v>862</v>
      </c>
      <c r="KDX55" s="105">
        <v>51970.319999999992</v>
      </c>
      <c r="KDY55" s="90">
        <f t="shared" si="1280"/>
        <v>4330.8599999999997</v>
      </c>
      <c r="KDZ55" s="115">
        <f t="shared" ref="KDZ55" si="3337">KDY55</f>
        <v>4330.8599999999997</v>
      </c>
      <c r="KEA55" s="115">
        <f t="shared" si="1281"/>
        <v>4330.8599999999997</v>
      </c>
      <c r="KEB55" s="115">
        <f t="shared" si="1281"/>
        <v>4330.8599999999997</v>
      </c>
      <c r="KEC55" s="115">
        <f t="shared" si="1281"/>
        <v>4330.8599999999997</v>
      </c>
      <c r="KED55" s="115">
        <f t="shared" si="1281"/>
        <v>4330.8599999999997</v>
      </c>
      <c r="KEE55" s="115">
        <f t="shared" si="1281"/>
        <v>4330.8599999999997</v>
      </c>
      <c r="KEF55" s="115">
        <f t="shared" si="1281"/>
        <v>4330.8599999999997</v>
      </c>
      <c r="KEG55" s="115">
        <f t="shared" si="1281"/>
        <v>4330.8599999999997</v>
      </c>
      <c r="KEH55" s="115">
        <f t="shared" si="1281"/>
        <v>4330.8599999999997</v>
      </c>
      <c r="KEI55" s="115">
        <f t="shared" si="1281"/>
        <v>4330.8599999999997</v>
      </c>
      <c r="KEJ55" s="115">
        <f t="shared" si="1281"/>
        <v>4330.8599999999997</v>
      </c>
      <c r="KEK55" s="115">
        <f t="shared" si="1281"/>
        <v>4330.8599999999997</v>
      </c>
      <c r="KEL55" s="95">
        <f t="shared" si="1282"/>
        <v>51970.32</v>
      </c>
      <c r="KEM55" s="106" t="s">
        <v>862</v>
      </c>
      <c r="KEN55" s="105">
        <v>51970.319999999992</v>
      </c>
      <c r="KEO55" s="90">
        <f t="shared" si="1283"/>
        <v>4330.8599999999997</v>
      </c>
      <c r="KEP55" s="115">
        <f t="shared" ref="KEP55" si="3338">KEO55</f>
        <v>4330.8599999999997</v>
      </c>
      <c r="KEQ55" s="115">
        <f t="shared" si="1284"/>
        <v>4330.8599999999997</v>
      </c>
      <c r="KER55" s="115">
        <f t="shared" si="1284"/>
        <v>4330.8599999999997</v>
      </c>
      <c r="KES55" s="115">
        <f t="shared" si="1284"/>
        <v>4330.8599999999997</v>
      </c>
      <c r="KET55" s="115">
        <f t="shared" si="1284"/>
        <v>4330.8599999999997</v>
      </c>
      <c r="KEU55" s="115">
        <f t="shared" si="1284"/>
        <v>4330.8599999999997</v>
      </c>
      <c r="KEV55" s="115">
        <f t="shared" si="1284"/>
        <v>4330.8599999999997</v>
      </c>
      <c r="KEW55" s="115">
        <f t="shared" si="1284"/>
        <v>4330.8599999999997</v>
      </c>
      <c r="KEX55" s="115">
        <f t="shared" si="1284"/>
        <v>4330.8599999999997</v>
      </c>
      <c r="KEY55" s="115">
        <f t="shared" si="1284"/>
        <v>4330.8599999999997</v>
      </c>
      <c r="KEZ55" s="115">
        <f t="shared" si="1284"/>
        <v>4330.8599999999997</v>
      </c>
      <c r="KFA55" s="115">
        <f t="shared" si="1284"/>
        <v>4330.8599999999997</v>
      </c>
      <c r="KFB55" s="95">
        <f t="shared" si="1285"/>
        <v>51970.32</v>
      </c>
      <c r="KFC55" s="106" t="s">
        <v>862</v>
      </c>
      <c r="KFD55" s="105">
        <v>51970.319999999992</v>
      </c>
      <c r="KFE55" s="90">
        <f t="shared" si="1286"/>
        <v>4330.8599999999997</v>
      </c>
      <c r="KFF55" s="115">
        <f t="shared" ref="KFF55" si="3339">KFE55</f>
        <v>4330.8599999999997</v>
      </c>
      <c r="KFG55" s="115">
        <f t="shared" si="1287"/>
        <v>4330.8599999999997</v>
      </c>
      <c r="KFH55" s="115">
        <f t="shared" si="1287"/>
        <v>4330.8599999999997</v>
      </c>
      <c r="KFI55" s="115">
        <f t="shared" si="1287"/>
        <v>4330.8599999999997</v>
      </c>
      <c r="KFJ55" s="115">
        <f t="shared" si="1287"/>
        <v>4330.8599999999997</v>
      </c>
      <c r="KFK55" s="115">
        <f t="shared" si="1287"/>
        <v>4330.8599999999997</v>
      </c>
      <c r="KFL55" s="115">
        <f t="shared" si="1287"/>
        <v>4330.8599999999997</v>
      </c>
      <c r="KFM55" s="115">
        <f t="shared" si="1287"/>
        <v>4330.8599999999997</v>
      </c>
      <c r="KFN55" s="115">
        <f t="shared" si="1287"/>
        <v>4330.8599999999997</v>
      </c>
      <c r="KFO55" s="115">
        <f t="shared" si="1287"/>
        <v>4330.8599999999997</v>
      </c>
      <c r="KFP55" s="115">
        <f t="shared" si="1287"/>
        <v>4330.8599999999997</v>
      </c>
      <c r="KFQ55" s="115">
        <f t="shared" si="1287"/>
        <v>4330.8599999999997</v>
      </c>
      <c r="KFR55" s="95">
        <f t="shared" si="1288"/>
        <v>51970.32</v>
      </c>
      <c r="KFS55" s="106" t="s">
        <v>862</v>
      </c>
      <c r="KFT55" s="105">
        <v>51970.319999999992</v>
      </c>
      <c r="KFU55" s="90">
        <f t="shared" si="1289"/>
        <v>4330.8599999999997</v>
      </c>
      <c r="KFV55" s="115">
        <f t="shared" ref="KFV55" si="3340">KFU55</f>
        <v>4330.8599999999997</v>
      </c>
      <c r="KFW55" s="115">
        <f t="shared" si="1290"/>
        <v>4330.8599999999997</v>
      </c>
      <c r="KFX55" s="115">
        <f t="shared" si="1290"/>
        <v>4330.8599999999997</v>
      </c>
      <c r="KFY55" s="115">
        <f t="shared" si="1290"/>
        <v>4330.8599999999997</v>
      </c>
      <c r="KFZ55" s="115">
        <f t="shared" si="1290"/>
        <v>4330.8599999999997</v>
      </c>
      <c r="KGA55" s="115">
        <f t="shared" si="1290"/>
        <v>4330.8599999999997</v>
      </c>
      <c r="KGB55" s="115">
        <f t="shared" si="1290"/>
        <v>4330.8599999999997</v>
      </c>
      <c r="KGC55" s="115">
        <f t="shared" si="1290"/>
        <v>4330.8599999999997</v>
      </c>
      <c r="KGD55" s="115">
        <f t="shared" si="1290"/>
        <v>4330.8599999999997</v>
      </c>
      <c r="KGE55" s="115">
        <f t="shared" si="1290"/>
        <v>4330.8599999999997</v>
      </c>
      <c r="KGF55" s="115">
        <f t="shared" si="1290"/>
        <v>4330.8599999999997</v>
      </c>
      <c r="KGG55" s="115">
        <f t="shared" si="1290"/>
        <v>4330.8599999999997</v>
      </c>
      <c r="KGH55" s="95">
        <f t="shared" si="1291"/>
        <v>51970.32</v>
      </c>
      <c r="KGI55" s="106" t="s">
        <v>862</v>
      </c>
      <c r="KGJ55" s="105">
        <v>51970.319999999992</v>
      </c>
      <c r="KGK55" s="90">
        <f t="shared" si="1292"/>
        <v>4330.8599999999997</v>
      </c>
      <c r="KGL55" s="115">
        <f t="shared" ref="KGL55" si="3341">KGK55</f>
        <v>4330.8599999999997</v>
      </c>
      <c r="KGM55" s="115">
        <f t="shared" si="1293"/>
        <v>4330.8599999999997</v>
      </c>
      <c r="KGN55" s="115">
        <f t="shared" si="1293"/>
        <v>4330.8599999999997</v>
      </c>
      <c r="KGO55" s="115">
        <f t="shared" si="1293"/>
        <v>4330.8599999999997</v>
      </c>
      <c r="KGP55" s="115">
        <f t="shared" si="1293"/>
        <v>4330.8599999999997</v>
      </c>
      <c r="KGQ55" s="115">
        <f t="shared" si="1293"/>
        <v>4330.8599999999997</v>
      </c>
      <c r="KGR55" s="115">
        <f t="shared" si="1293"/>
        <v>4330.8599999999997</v>
      </c>
      <c r="KGS55" s="115">
        <f t="shared" si="1293"/>
        <v>4330.8599999999997</v>
      </c>
      <c r="KGT55" s="115">
        <f t="shared" si="1293"/>
        <v>4330.8599999999997</v>
      </c>
      <c r="KGU55" s="115">
        <f t="shared" si="1293"/>
        <v>4330.8599999999997</v>
      </c>
      <c r="KGV55" s="115">
        <f t="shared" si="1293"/>
        <v>4330.8599999999997</v>
      </c>
      <c r="KGW55" s="115">
        <f t="shared" si="1293"/>
        <v>4330.8599999999997</v>
      </c>
      <c r="KGX55" s="95">
        <f t="shared" si="1294"/>
        <v>51970.32</v>
      </c>
      <c r="KGY55" s="106" t="s">
        <v>862</v>
      </c>
      <c r="KGZ55" s="105">
        <v>51970.319999999992</v>
      </c>
      <c r="KHA55" s="90">
        <f t="shared" si="1295"/>
        <v>4330.8599999999997</v>
      </c>
      <c r="KHB55" s="115">
        <f t="shared" ref="KHB55" si="3342">KHA55</f>
        <v>4330.8599999999997</v>
      </c>
      <c r="KHC55" s="115">
        <f t="shared" si="1296"/>
        <v>4330.8599999999997</v>
      </c>
      <c r="KHD55" s="115">
        <f t="shared" si="1296"/>
        <v>4330.8599999999997</v>
      </c>
      <c r="KHE55" s="115">
        <f t="shared" si="1296"/>
        <v>4330.8599999999997</v>
      </c>
      <c r="KHF55" s="115">
        <f t="shared" si="1296"/>
        <v>4330.8599999999997</v>
      </c>
      <c r="KHG55" s="115">
        <f t="shared" si="1296"/>
        <v>4330.8599999999997</v>
      </c>
      <c r="KHH55" s="115">
        <f t="shared" si="1296"/>
        <v>4330.8599999999997</v>
      </c>
      <c r="KHI55" s="115">
        <f t="shared" si="1296"/>
        <v>4330.8599999999997</v>
      </c>
      <c r="KHJ55" s="115">
        <f t="shared" si="1296"/>
        <v>4330.8599999999997</v>
      </c>
      <c r="KHK55" s="115">
        <f t="shared" si="1296"/>
        <v>4330.8599999999997</v>
      </c>
      <c r="KHL55" s="115">
        <f t="shared" si="1296"/>
        <v>4330.8599999999997</v>
      </c>
      <c r="KHM55" s="115">
        <f t="shared" si="1296"/>
        <v>4330.8599999999997</v>
      </c>
      <c r="KHN55" s="95">
        <f t="shared" si="1297"/>
        <v>51970.32</v>
      </c>
      <c r="KHO55" s="106" t="s">
        <v>862</v>
      </c>
      <c r="KHP55" s="105">
        <v>51970.319999999992</v>
      </c>
      <c r="KHQ55" s="90">
        <f t="shared" si="1298"/>
        <v>4330.8599999999997</v>
      </c>
      <c r="KHR55" s="115">
        <f t="shared" ref="KHR55" si="3343">KHQ55</f>
        <v>4330.8599999999997</v>
      </c>
      <c r="KHS55" s="115">
        <f t="shared" si="1299"/>
        <v>4330.8599999999997</v>
      </c>
      <c r="KHT55" s="115">
        <f t="shared" si="1299"/>
        <v>4330.8599999999997</v>
      </c>
      <c r="KHU55" s="115">
        <f t="shared" si="1299"/>
        <v>4330.8599999999997</v>
      </c>
      <c r="KHV55" s="115">
        <f t="shared" si="1299"/>
        <v>4330.8599999999997</v>
      </c>
      <c r="KHW55" s="115">
        <f t="shared" si="1299"/>
        <v>4330.8599999999997</v>
      </c>
      <c r="KHX55" s="115">
        <f t="shared" si="1299"/>
        <v>4330.8599999999997</v>
      </c>
      <c r="KHY55" s="115">
        <f t="shared" si="1299"/>
        <v>4330.8599999999997</v>
      </c>
      <c r="KHZ55" s="115">
        <f t="shared" si="1299"/>
        <v>4330.8599999999997</v>
      </c>
      <c r="KIA55" s="115">
        <f t="shared" si="1299"/>
        <v>4330.8599999999997</v>
      </c>
      <c r="KIB55" s="115">
        <f t="shared" si="1299"/>
        <v>4330.8599999999997</v>
      </c>
      <c r="KIC55" s="115">
        <f t="shared" si="1299"/>
        <v>4330.8599999999997</v>
      </c>
      <c r="KID55" s="95">
        <f t="shared" si="1300"/>
        <v>51970.32</v>
      </c>
      <c r="KIE55" s="106" t="s">
        <v>862</v>
      </c>
      <c r="KIF55" s="105">
        <v>51970.319999999992</v>
      </c>
      <c r="KIG55" s="90">
        <f t="shared" si="1301"/>
        <v>4330.8599999999997</v>
      </c>
      <c r="KIH55" s="115">
        <f t="shared" ref="KIH55" si="3344">KIG55</f>
        <v>4330.8599999999997</v>
      </c>
      <c r="KII55" s="115">
        <f t="shared" si="1302"/>
        <v>4330.8599999999997</v>
      </c>
      <c r="KIJ55" s="115">
        <f t="shared" si="1302"/>
        <v>4330.8599999999997</v>
      </c>
      <c r="KIK55" s="115">
        <f t="shared" si="1302"/>
        <v>4330.8599999999997</v>
      </c>
      <c r="KIL55" s="115">
        <f t="shared" si="1302"/>
        <v>4330.8599999999997</v>
      </c>
      <c r="KIM55" s="115">
        <f t="shared" si="1302"/>
        <v>4330.8599999999997</v>
      </c>
      <c r="KIN55" s="115">
        <f t="shared" si="1302"/>
        <v>4330.8599999999997</v>
      </c>
      <c r="KIO55" s="115">
        <f t="shared" si="1302"/>
        <v>4330.8599999999997</v>
      </c>
      <c r="KIP55" s="115">
        <f t="shared" si="1302"/>
        <v>4330.8599999999997</v>
      </c>
      <c r="KIQ55" s="115">
        <f t="shared" si="1302"/>
        <v>4330.8599999999997</v>
      </c>
      <c r="KIR55" s="115">
        <f t="shared" si="1302"/>
        <v>4330.8599999999997</v>
      </c>
      <c r="KIS55" s="115">
        <f t="shared" si="1302"/>
        <v>4330.8599999999997</v>
      </c>
      <c r="KIT55" s="95">
        <f t="shared" si="1303"/>
        <v>51970.32</v>
      </c>
      <c r="KIU55" s="106" t="s">
        <v>862</v>
      </c>
      <c r="KIV55" s="105">
        <v>51970.319999999992</v>
      </c>
      <c r="KIW55" s="90">
        <f t="shared" si="1304"/>
        <v>4330.8599999999997</v>
      </c>
      <c r="KIX55" s="115">
        <f t="shared" ref="KIX55" si="3345">KIW55</f>
        <v>4330.8599999999997</v>
      </c>
      <c r="KIY55" s="115">
        <f t="shared" si="1305"/>
        <v>4330.8599999999997</v>
      </c>
      <c r="KIZ55" s="115">
        <f t="shared" si="1305"/>
        <v>4330.8599999999997</v>
      </c>
      <c r="KJA55" s="115">
        <f t="shared" si="1305"/>
        <v>4330.8599999999997</v>
      </c>
      <c r="KJB55" s="115">
        <f t="shared" si="1305"/>
        <v>4330.8599999999997</v>
      </c>
      <c r="KJC55" s="115">
        <f t="shared" si="1305"/>
        <v>4330.8599999999997</v>
      </c>
      <c r="KJD55" s="115">
        <f t="shared" si="1305"/>
        <v>4330.8599999999997</v>
      </c>
      <c r="KJE55" s="115">
        <f t="shared" si="1305"/>
        <v>4330.8599999999997</v>
      </c>
      <c r="KJF55" s="115">
        <f t="shared" si="1305"/>
        <v>4330.8599999999997</v>
      </c>
      <c r="KJG55" s="115">
        <f t="shared" si="1305"/>
        <v>4330.8599999999997</v>
      </c>
      <c r="KJH55" s="115">
        <f t="shared" si="1305"/>
        <v>4330.8599999999997</v>
      </c>
      <c r="KJI55" s="115">
        <f t="shared" si="1305"/>
        <v>4330.8599999999997</v>
      </c>
      <c r="KJJ55" s="95">
        <f t="shared" si="1306"/>
        <v>51970.32</v>
      </c>
      <c r="KJK55" s="106" t="s">
        <v>862</v>
      </c>
      <c r="KJL55" s="105">
        <v>51970.319999999992</v>
      </c>
      <c r="KJM55" s="90">
        <f t="shared" si="1307"/>
        <v>4330.8599999999997</v>
      </c>
      <c r="KJN55" s="115">
        <f t="shared" ref="KJN55" si="3346">KJM55</f>
        <v>4330.8599999999997</v>
      </c>
      <c r="KJO55" s="115">
        <f t="shared" si="1308"/>
        <v>4330.8599999999997</v>
      </c>
      <c r="KJP55" s="115">
        <f t="shared" si="1308"/>
        <v>4330.8599999999997</v>
      </c>
      <c r="KJQ55" s="115">
        <f t="shared" si="1308"/>
        <v>4330.8599999999997</v>
      </c>
      <c r="KJR55" s="115">
        <f t="shared" si="1308"/>
        <v>4330.8599999999997</v>
      </c>
      <c r="KJS55" s="115">
        <f t="shared" si="1308"/>
        <v>4330.8599999999997</v>
      </c>
      <c r="KJT55" s="115">
        <f t="shared" si="1308"/>
        <v>4330.8599999999997</v>
      </c>
      <c r="KJU55" s="115">
        <f t="shared" si="1308"/>
        <v>4330.8599999999997</v>
      </c>
      <c r="KJV55" s="115">
        <f t="shared" si="1308"/>
        <v>4330.8599999999997</v>
      </c>
      <c r="KJW55" s="115">
        <f t="shared" si="1308"/>
        <v>4330.8599999999997</v>
      </c>
      <c r="KJX55" s="115">
        <f t="shared" si="1308"/>
        <v>4330.8599999999997</v>
      </c>
      <c r="KJY55" s="115">
        <f t="shared" si="1308"/>
        <v>4330.8599999999997</v>
      </c>
      <c r="KJZ55" s="95">
        <f t="shared" si="1309"/>
        <v>51970.32</v>
      </c>
      <c r="KKA55" s="106" t="s">
        <v>862</v>
      </c>
      <c r="KKB55" s="105">
        <v>51970.319999999992</v>
      </c>
      <c r="KKC55" s="90">
        <f t="shared" si="1310"/>
        <v>4330.8599999999997</v>
      </c>
      <c r="KKD55" s="115">
        <f t="shared" ref="KKD55" si="3347">KKC55</f>
        <v>4330.8599999999997</v>
      </c>
      <c r="KKE55" s="115">
        <f t="shared" si="1311"/>
        <v>4330.8599999999997</v>
      </c>
      <c r="KKF55" s="115">
        <f t="shared" si="1311"/>
        <v>4330.8599999999997</v>
      </c>
      <c r="KKG55" s="115">
        <f t="shared" si="1311"/>
        <v>4330.8599999999997</v>
      </c>
      <c r="KKH55" s="115">
        <f t="shared" si="1311"/>
        <v>4330.8599999999997</v>
      </c>
      <c r="KKI55" s="115">
        <f t="shared" si="1311"/>
        <v>4330.8599999999997</v>
      </c>
      <c r="KKJ55" s="115">
        <f t="shared" si="1311"/>
        <v>4330.8599999999997</v>
      </c>
      <c r="KKK55" s="115">
        <f t="shared" si="1311"/>
        <v>4330.8599999999997</v>
      </c>
      <c r="KKL55" s="115">
        <f t="shared" si="1311"/>
        <v>4330.8599999999997</v>
      </c>
      <c r="KKM55" s="115">
        <f t="shared" si="1311"/>
        <v>4330.8599999999997</v>
      </c>
      <c r="KKN55" s="115">
        <f t="shared" si="1311"/>
        <v>4330.8599999999997</v>
      </c>
      <c r="KKO55" s="115">
        <f t="shared" si="1311"/>
        <v>4330.8599999999997</v>
      </c>
      <c r="KKP55" s="95">
        <f t="shared" si="1312"/>
        <v>51970.32</v>
      </c>
      <c r="KKQ55" s="106" t="s">
        <v>862</v>
      </c>
      <c r="KKR55" s="105">
        <v>51970.319999999992</v>
      </c>
      <c r="KKS55" s="90">
        <f t="shared" si="1313"/>
        <v>4330.8599999999997</v>
      </c>
      <c r="KKT55" s="115">
        <f t="shared" ref="KKT55" si="3348">KKS55</f>
        <v>4330.8599999999997</v>
      </c>
      <c r="KKU55" s="115">
        <f t="shared" si="1314"/>
        <v>4330.8599999999997</v>
      </c>
      <c r="KKV55" s="115">
        <f t="shared" si="1314"/>
        <v>4330.8599999999997</v>
      </c>
      <c r="KKW55" s="115">
        <f t="shared" si="1314"/>
        <v>4330.8599999999997</v>
      </c>
      <c r="KKX55" s="115">
        <f t="shared" si="1314"/>
        <v>4330.8599999999997</v>
      </c>
      <c r="KKY55" s="115">
        <f t="shared" si="1314"/>
        <v>4330.8599999999997</v>
      </c>
      <c r="KKZ55" s="115">
        <f t="shared" si="1314"/>
        <v>4330.8599999999997</v>
      </c>
      <c r="KLA55" s="115">
        <f t="shared" si="1314"/>
        <v>4330.8599999999997</v>
      </c>
      <c r="KLB55" s="115">
        <f t="shared" si="1314"/>
        <v>4330.8599999999997</v>
      </c>
      <c r="KLC55" s="115">
        <f t="shared" si="1314"/>
        <v>4330.8599999999997</v>
      </c>
      <c r="KLD55" s="115">
        <f t="shared" si="1314"/>
        <v>4330.8599999999997</v>
      </c>
      <c r="KLE55" s="115">
        <f t="shared" si="1314"/>
        <v>4330.8599999999997</v>
      </c>
      <c r="KLF55" s="95">
        <f t="shared" si="1315"/>
        <v>51970.32</v>
      </c>
      <c r="KLG55" s="106" t="s">
        <v>862</v>
      </c>
      <c r="KLH55" s="105">
        <v>51970.319999999992</v>
      </c>
      <c r="KLI55" s="90">
        <f t="shared" si="1316"/>
        <v>4330.8599999999997</v>
      </c>
      <c r="KLJ55" s="115">
        <f t="shared" ref="KLJ55" si="3349">KLI55</f>
        <v>4330.8599999999997</v>
      </c>
      <c r="KLK55" s="115">
        <f t="shared" si="1317"/>
        <v>4330.8599999999997</v>
      </c>
      <c r="KLL55" s="115">
        <f t="shared" si="1317"/>
        <v>4330.8599999999997</v>
      </c>
      <c r="KLM55" s="115">
        <f t="shared" si="1317"/>
        <v>4330.8599999999997</v>
      </c>
      <c r="KLN55" s="115">
        <f t="shared" si="1317"/>
        <v>4330.8599999999997</v>
      </c>
      <c r="KLO55" s="115">
        <f t="shared" si="1317"/>
        <v>4330.8599999999997</v>
      </c>
      <c r="KLP55" s="115">
        <f t="shared" si="1317"/>
        <v>4330.8599999999997</v>
      </c>
      <c r="KLQ55" s="115">
        <f t="shared" si="1317"/>
        <v>4330.8599999999997</v>
      </c>
      <c r="KLR55" s="115">
        <f t="shared" si="1317"/>
        <v>4330.8599999999997</v>
      </c>
      <c r="KLS55" s="115">
        <f t="shared" si="1317"/>
        <v>4330.8599999999997</v>
      </c>
      <c r="KLT55" s="115">
        <f t="shared" si="1317"/>
        <v>4330.8599999999997</v>
      </c>
      <c r="KLU55" s="115">
        <f t="shared" si="1317"/>
        <v>4330.8599999999997</v>
      </c>
      <c r="KLV55" s="95">
        <f t="shared" si="1318"/>
        <v>51970.32</v>
      </c>
      <c r="KLW55" s="106" t="s">
        <v>862</v>
      </c>
      <c r="KLX55" s="105">
        <v>51970.319999999992</v>
      </c>
      <c r="KLY55" s="90">
        <f t="shared" si="1319"/>
        <v>4330.8599999999997</v>
      </c>
      <c r="KLZ55" s="115">
        <f t="shared" ref="KLZ55" si="3350">KLY55</f>
        <v>4330.8599999999997</v>
      </c>
      <c r="KMA55" s="115">
        <f t="shared" si="1320"/>
        <v>4330.8599999999997</v>
      </c>
      <c r="KMB55" s="115">
        <f t="shared" si="1320"/>
        <v>4330.8599999999997</v>
      </c>
      <c r="KMC55" s="115">
        <f t="shared" si="1320"/>
        <v>4330.8599999999997</v>
      </c>
      <c r="KMD55" s="115">
        <f t="shared" si="1320"/>
        <v>4330.8599999999997</v>
      </c>
      <c r="KME55" s="115">
        <f t="shared" si="1320"/>
        <v>4330.8599999999997</v>
      </c>
      <c r="KMF55" s="115">
        <f t="shared" si="1320"/>
        <v>4330.8599999999997</v>
      </c>
      <c r="KMG55" s="115">
        <f t="shared" si="1320"/>
        <v>4330.8599999999997</v>
      </c>
      <c r="KMH55" s="115">
        <f t="shared" si="1320"/>
        <v>4330.8599999999997</v>
      </c>
      <c r="KMI55" s="115">
        <f t="shared" si="1320"/>
        <v>4330.8599999999997</v>
      </c>
      <c r="KMJ55" s="115">
        <f t="shared" si="1320"/>
        <v>4330.8599999999997</v>
      </c>
      <c r="KMK55" s="115">
        <f t="shared" si="1320"/>
        <v>4330.8599999999997</v>
      </c>
      <c r="KML55" s="95">
        <f t="shared" si="1321"/>
        <v>51970.32</v>
      </c>
      <c r="KMM55" s="106" t="s">
        <v>862</v>
      </c>
      <c r="KMN55" s="105">
        <v>51970.319999999992</v>
      </c>
      <c r="KMO55" s="90">
        <f t="shared" si="1322"/>
        <v>4330.8599999999997</v>
      </c>
      <c r="KMP55" s="115">
        <f t="shared" ref="KMP55" si="3351">KMO55</f>
        <v>4330.8599999999997</v>
      </c>
      <c r="KMQ55" s="115">
        <f t="shared" si="1323"/>
        <v>4330.8599999999997</v>
      </c>
      <c r="KMR55" s="115">
        <f t="shared" si="1323"/>
        <v>4330.8599999999997</v>
      </c>
      <c r="KMS55" s="115">
        <f t="shared" si="1323"/>
        <v>4330.8599999999997</v>
      </c>
      <c r="KMT55" s="115">
        <f t="shared" si="1323"/>
        <v>4330.8599999999997</v>
      </c>
      <c r="KMU55" s="115">
        <f t="shared" si="1323"/>
        <v>4330.8599999999997</v>
      </c>
      <c r="KMV55" s="115">
        <f t="shared" si="1323"/>
        <v>4330.8599999999997</v>
      </c>
      <c r="KMW55" s="115">
        <f t="shared" si="1323"/>
        <v>4330.8599999999997</v>
      </c>
      <c r="KMX55" s="115">
        <f t="shared" si="1323"/>
        <v>4330.8599999999997</v>
      </c>
      <c r="KMY55" s="115">
        <f t="shared" si="1323"/>
        <v>4330.8599999999997</v>
      </c>
      <c r="KMZ55" s="115">
        <f t="shared" si="1323"/>
        <v>4330.8599999999997</v>
      </c>
      <c r="KNA55" s="115">
        <f t="shared" si="1323"/>
        <v>4330.8599999999997</v>
      </c>
      <c r="KNB55" s="95">
        <f t="shared" si="1324"/>
        <v>51970.32</v>
      </c>
      <c r="KNC55" s="106" t="s">
        <v>862</v>
      </c>
      <c r="KND55" s="105">
        <v>51970.319999999992</v>
      </c>
      <c r="KNE55" s="90">
        <f t="shared" si="1325"/>
        <v>4330.8599999999997</v>
      </c>
      <c r="KNF55" s="115">
        <f t="shared" ref="KNF55" si="3352">KNE55</f>
        <v>4330.8599999999997</v>
      </c>
      <c r="KNG55" s="115">
        <f t="shared" si="1326"/>
        <v>4330.8599999999997</v>
      </c>
      <c r="KNH55" s="115">
        <f t="shared" si="1326"/>
        <v>4330.8599999999997</v>
      </c>
      <c r="KNI55" s="115">
        <f t="shared" si="1326"/>
        <v>4330.8599999999997</v>
      </c>
      <c r="KNJ55" s="115">
        <f t="shared" si="1326"/>
        <v>4330.8599999999997</v>
      </c>
      <c r="KNK55" s="115">
        <f t="shared" si="1326"/>
        <v>4330.8599999999997</v>
      </c>
      <c r="KNL55" s="115">
        <f t="shared" si="1326"/>
        <v>4330.8599999999997</v>
      </c>
      <c r="KNM55" s="115">
        <f t="shared" si="1326"/>
        <v>4330.8599999999997</v>
      </c>
      <c r="KNN55" s="115">
        <f t="shared" si="1326"/>
        <v>4330.8599999999997</v>
      </c>
      <c r="KNO55" s="115">
        <f t="shared" si="1326"/>
        <v>4330.8599999999997</v>
      </c>
      <c r="KNP55" s="115">
        <f t="shared" si="1326"/>
        <v>4330.8599999999997</v>
      </c>
      <c r="KNQ55" s="115">
        <f t="shared" si="1326"/>
        <v>4330.8599999999997</v>
      </c>
      <c r="KNR55" s="95">
        <f t="shared" si="1327"/>
        <v>51970.32</v>
      </c>
      <c r="KNS55" s="106" t="s">
        <v>862</v>
      </c>
      <c r="KNT55" s="105">
        <v>51970.319999999992</v>
      </c>
      <c r="KNU55" s="90">
        <f t="shared" si="1328"/>
        <v>4330.8599999999997</v>
      </c>
      <c r="KNV55" s="115">
        <f t="shared" ref="KNV55" si="3353">KNU55</f>
        <v>4330.8599999999997</v>
      </c>
      <c r="KNW55" s="115">
        <f t="shared" si="1329"/>
        <v>4330.8599999999997</v>
      </c>
      <c r="KNX55" s="115">
        <f t="shared" si="1329"/>
        <v>4330.8599999999997</v>
      </c>
      <c r="KNY55" s="115">
        <f t="shared" si="1329"/>
        <v>4330.8599999999997</v>
      </c>
      <c r="KNZ55" s="115">
        <f t="shared" si="1329"/>
        <v>4330.8599999999997</v>
      </c>
      <c r="KOA55" s="115">
        <f t="shared" si="1329"/>
        <v>4330.8599999999997</v>
      </c>
      <c r="KOB55" s="115">
        <f t="shared" si="1329"/>
        <v>4330.8599999999997</v>
      </c>
      <c r="KOC55" s="115">
        <f t="shared" si="1329"/>
        <v>4330.8599999999997</v>
      </c>
      <c r="KOD55" s="115">
        <f t="shared" si="1329"/>
        <v>4330.8599999999997</v>
      </c>
      <c r="KOE55" s="115">
        <f t="shared" si="1329"/>
        <v>4330.8599999999997</v>
      </c>
      <c r="KOF55" s="115">
        <f t="shared" si="1329"/>
        <v>4330.8599999999997</v>
      </c>
      <c r="KOG55" s="115">
        <f t="shared" si="1329"/>
        <v>4330.8599999999997</v>
      </c>
      <c r="KOH55" s="95">
        <f t="shared" si="1330"/>
        <v>51970.32</v>
      </c>
      <c r="KOI55" s="106" t="s">
        <v>862</v>
      </c>
      <c r="KOJ55" s="105">
        <v>51970.319999999992</v>
      </c>
      <c r="KOK55" s="90">
        <f t="shared" si="1331"/>
        <v>4330.8599999999997</v>
      </c>
      <c r="KOL55" s="115">
        <f t="shared" ref="KOL55" si="3354">KOK55</f>
        <v>4330.8599999999997</v>
      </c>
      <c r="KOM55" s="115">
        <f t="shared" si="1332"/>
        <v>4330.8599999999997</v>
      </c>
      <c r="KON55" s="115">
        <f t="shared" si="1332"/>
        <v>4330.8599999999997</v>
      </c>
      <c r="KOO55" s="115">
        <f t="shared" si="1332"/>
        <v>4330.8599999999997</v>
      </c>
      <c r="KOP55" s="115">
        <f t="shared" si="1332"/>
        <v>4330.8599999999997</v>
      </c>
      <c r="KOQ55" s="115">
        <f t="shared" si="1332"/>
        <v>4330.8599999999997</v>
      </c>
      <c r="KOR55" s="115">
        <f t="shared" si="1332"/>
        <v>4330.8599999999997</v>
      </c>
      <c r="KOS55" s="115">
        <f t="shared" si="1332"/>
        <v>4330.8599999999997</v>
      </c>
      <c r="KOT55" s="115">
        <f t="shared" si="1332"/>
        <v>4330.8599999999997</v>
      </c>
      <c r="KOU55" s="115">
        <f t="shared" si="1332"/>
        <v>4330.8599999999997</v>
      </c>
      <c r="KOV55" s="115">
        <f t="shared" si="1332"/>
        <v>4330.8599999999997</v>
      </c>
      <c r="KOW55" s="115">
        <f t="shared" si="1332"/>
        <v>4330.8599999999997</v>
      </c>
      <c r="KOX55" s="95">
        <f t="shared" si="1333"/>
        <v>51970.32</v>
      </c>
      <c r="KOY55" s="106" t="s">
        <v>862</v>
      </c>
      <c r="KOZ55" s="105">
        <v>51970.319999999992</v>
      </c>
      <c r="KPA55" s="90">
        <f t="shared" si="1334"/>
        <v>4330.8599999999997</v>
      </c>
      <c r="KPB55" s="115">
        <f t="shared" ref="KPB55" si="3355">KPA55</f>
        <v>4330.8599999999997</v>
      </c>
      <c r="KPC55" s="115">
        <f t="shared" si="1335"/>
        <v>4330.8599999999997</v>
      </c>
      <c r="KPD55" s="115">
        <f t="shared" si="1335"/>
        <v>4330.8599999999997</v>
      </c>
      <c r="KPE55" s="115">
        <f t="shared" si="1335"/>
        <v>4330.8599999999997</v>
      </c>
      <c r="KPF55" s="115">
        <f t="shared" si="1335"/>
        <v>4330.8599999999997</v>
      </c>
      <c r="KPG55" s="115">
        <f t="shared" si="1335"/>
        <v>4330.8599999999997</v>
      </c>
      <c r="KPH55" s="115">
        <f t="shared" si="1335"/>
        <v>4330.8599999999997</v>
      </c>
      <c r="KPI55" s="115">
        <f t="shared" si="1335"/>
        <v>4330.8599999999997</v>
      </c>
      <c r="KPJ55" s="115">
        <f t="shared" si="1335"/>
        <v>4330.8599999999997</v>
      </c>
      <c r="KPK55" s="115">
        <f t="shared" si="1335"/>
        <v>4330.8599999999997</v>
      </c>
      <c r="KPL55" s="115">
        <f t="shared" si="1335"/>
        <v>4330.8599999999997</v>
      </c>
      <c r="KPM55" s="115">
        <f t="shared" si="1335"/>
        <v>4330.8599999999997</v>
      </c>
      <c r="KPN55" s="95">
        <f t="shared" si="1336"/>
        <v>51970.32</v>
      </c>
      <c r="KPO55" s="106" t="s">
        <v>862</v>
      </c>
      <c r="KPP55" s="105">
        <v>51970.319999999992</v>
      </c>
      <c r="KPQ55" s="90">
        <f t="shared" si="1337"/>
        <v>4330.8599999999997</v>
      </c>
      <c r="KPR55" s="115">
        <f t="shared" ref="KPR55" si="3356">KPQ55</f>
        <v>4330.8599999999997</v>
      </c>
      <c r="KPS55" s="115">
        <f t="shared" si="1338"/>
        <v>4330.8599999999997</v>
      </c>
      <c r="KPT55" s="115">
        <f t="shared" si="1338"/>
        <v>4330.8599999999997</v>
      </c>
      <c r="KPU55" s="115">
        <f t="shared" si="1338"/>
        <v>4330.8599999999997</v>
      </c>
      <c r="KPV55" s="115">
        <f t="shared" si="1338"/>
        <v>4330.8599999999997</v>
      </c>
      <c r="KPW55" s="115">
        <f t="shared" si="1338"/>
        <v>4330.8599999999997</v>
      </c>
      <c r="KPX55" s="115">
        <f t="shared" si="1338"/>
        <v>4330.8599999999997</v>
      </c>
      <c r="KPY55" s="115">
        <f t="shared" si="1338"/>
        <v>4330.8599999999997</v>
      </c>
      <c r="KPZ55" s="115">
        <f t="shared" si="1338"/>
        <v>4330.8599999999997</v>
      </c>
      <c r="KQA55" s="115">
        <f t="shared" si="1338"/>
        <v>4330.8599999999997</v>
      </c>
      <c r="KQB55" s="115">
        <f t="shared" si="1338"/>
        <v>4330.8599999999997</v>
      </c>
      <c r="KQC55" s="115">
        <f t="shared" si="1338"/>
        <v>4330.8599999999997</v>
      </c>
      <c r="KQD55" s="95">
        <f t="shared" si="1339"/>
        <v>51970.32</v>
      </c>
      <c r="KQE55" s="106" t="s">
        <v>862</v>
      </c>
      <c r="KQF55" s="105">
        <v>51970.319999999992</v>
      </c>
      <c r="KQG55" s="90">
        <f t="shared" si="1340"/>
        <v>4330.8599999999997</v>
      </c>
      <c r="KQH55" s="115">
        <f t="shared" ref="KQH55" si="3357">KQG55</f>
        <v>4330.8599999999997</v>
      </c>
      <c r="KQI55" s="115">
        <f t="shared" si="1341"/>
        <v>4330.8599999999997</v>
      </c>
      <c r="KQJ55" s="115">
        <f t="shared" si="1341"/>
        <v>4330.8599999999997</v>
      </c>
      <c r="KQK55" s="115">
        <f t="shared" si="1341"/>
        <v>4330.8599999999997</v>
      </c>
      <c r="KQL55" s="115">
        <f t="shared" si="1341"/>
        <v>4330.8599999999997</v>
      </c>
      <c r="KQM55" s="115">
        <f t="shared" si="1341"/>
        <v>4330.8599999999997</v>
      </c>
      <c r="KQN55" s="115">
        <f t="shared" si="1341"/>
        <v>4330.8599999999997</v>
      </c>
      <c r="KQO55" s="115">
        <f t="shared" si="1341"/>
        <v>4330.8599999999997</v>
      </c>
      <c r="KQP55" s="115">
        <f t="shared" si="1341"/>
        <v>4330.8599999999997</v>
      </c>
      <c r="KQQ55" s="115">
        <f t="shared" si="1341"/>
        <v>4330.8599999999997</v>
      </c>
      <c r="KQR55" s="115">
        <f t="shared" si="1341"/>
        <v>4330.8599999999997</v>
      </c>
      <c r="KQS55" s="115">
        <f t="shared" si="1341"/>
        <v>4330.8599999999997</v>
      </c>
      <c r="KQT55" s="95">
        <f t="shared" si="1342"/>
        <v>51970.32</v>
      </c>
      <c r="KQU55" s="106" t="s">
        <v>862</v>
      </c>
      <c r="KQV55" s="105">
        <v>51970.319999999992</v>
      </c>
      <c r="KQW55" s="90">
        <f t="shared" si="1343"/>
        <v>4330.8599999999997</v>
      </c>
      <c r="KQX55" s="115">
        <f t="shared" ref="KQX55" si="3358">KQW55</f>
        <v>4330.8599999999997</v>
      </c>
      <c r="KQY55" s="115">
        <f t="shared" si="1344"/>
        <v>4330.8599999999997</v>
      </c>
      <c r="KQZ55" s="115">
        <f t="shared" si="1344"/>
        <v>4330.8599999999997</v>
      </c>
      <c r="KRA55" s="115">
        <f t="shared" si="1344"/>
        <v>4330.8599999999997</v>
      </c>
      <c r="KRB55" s="115">
        <f t="shared" si="1344"/>
        <v>4330.8599999999997</v>
      </c>
      <c r="KRC55" s="115">
        <f t="shared" si="1344"/>
        <v>4330.8599999999997</v>
      </c>
      <c r="KRD55" s="115">
        <f t="shared" si="1344"/>
        <v>4330.8599999999997</v>
      </c>
      <c r="KRE55" s="115">
        <f t="shared" si="1344"/>
        <v>4330.8599999999997</v>
      </c>
      <c r="KRF55" s="115">
        <f t="shared" si="1344"/>
        <v>4330.8599999999997</v>
      </c>
      <c r="KRG55" s="115">
        <f t="shared" si="1344"/>
        <v>4330.8599999999997</v>
      </c>
      <c r="KRH55" s="115">
        <f t="shared" si="1344"/>
        <v>4330.8599999999997</v>
      </c>
      <c r="KRI55" s="115">
        <f t="shared" si="1344"/>
        <v>4330.8599999999997</v>
      </c>
      <c r="KRJ55" s="95">
        <f t="shared" si="1345"/>
        <v>51970.32</v>
      </c>
      <c r="KRK55" s="106" t="s">
        <v>862</v>
      </c>
      <c r="KRL55" s="105">
        <v>51970.319999999992</v>
      </c>
      <c r="KRM55" s="90">
        <f t="shared" si="1346"/>
        <v>4330.8599999999997</v>
      </c>
      <c r="KRN55" s="115">
        <f t="shared" ref="KRN55" si="3359">KRM55</f>
        <v>4330.8599999999997</v>
      </c>
      <c r="KRO55" s="115">
        <f t="shared" si="1347"/>
        <v>4330.8599999999997</v>
      </c>
      <c r="KRP55" s="115">
        <f t="shared" si="1347"/>
        <v>4330.8599999999997</v>
      </c>
      <c r="KRQ55" s="115">
        <f t="shared" si="1347"/>
        <v>4330.8599999999997</v>
      </c>
      <c r="KRR55" s="115">
        <f t="shared" si="1347"/>
        <v>4330.8599999999997</v>
      </c>
      <c r="KRS55" s="115">
        <f t="shared" si="1347"/>
        <v>4330.8599999999997</v>
      </c>
      <c r="KRT55" s="115">
        <f t="shared" si="1347"/>
        <v>4330.8599999999997</v>
      </c>
      <c r="KRU55" s="115">
        <f t="shared" si="1347"/>
        <v>4330.8599999999997</v>
      </c>
      <c r="KRV55" s="115">
        <f t="shared" si="1347"/>
        <v>4330.8599999999997</v>
      </c>
      <c r="KRW55" s="115">
        <f t="shared" si="1347"/>
        <v>4330.8599999999997</v>
      </c>
      <c r="KRX55" s="115">
        <f t="shared" si="1347"/>
        <v>4330.8599999999997</v>
      </c>
      <c r="KRY55" s="115">
        <f t="shared" si="1347"/>
        <v>4330.8599999999997</v>
      </c>
      <c r="KRZ55" s="95">
        <f t="shared" si="1348"/>
        <v>51970.32</v>
      </c>
      <c r="KSA55" s="106" t="s">
        <v>862</v>
      </c>
      <c r="KSB55" s="105">
        <v>51970.319999999992</v>
      </c>
      <c r="KSC55" s="90">
        <f t="shared" si="1349"/>
        <v>4330.8599999999997</v>
      </c>
      <c r="KSD55" s="115">
        <f t="shared" ref="KSD55" si="3360">KSC55</f>
        <v>4330.8599999999997</v>
      </c>
      <c r="KSE55" s="115">
        <f t="shared" si="1350"/>
        <v>4330.8599999999997</v>
      </c>
      <c r="KSF55" s="115">
        <f t="shared" si="1350"/>
        <v>4330.8599999999997</v>
      </c>
      <c r="KSG55" s="115">
        <f t="shared" si="1350"/>
        <v>4330.8599999999997</v>
      </c>
      <c r="KSH55" s="115">
        <f t="shared" si="1350"/>
        <v>4330.8599999999997</v>
      </c>
      <c r="KSI55" s="115">
        <f t="shared" si="1350"/>
        <v>4330.8599999999997</v>
      </c>
      <c r="KSJ55" s="115">
        <f t="shared" si="1350"/>
        <v>4330.8599999999997</v>
      </c>
      <c r="KSK55" s="115">
        <f t="shared" si="1350"/>
        <v>4330.8599999999997</v>
      </c>
      <c r="KSL55" s="115">
        <f t="shared" si="1350"/>
        <v>4330.8599999999997</v>
      </c>
      <c r="KSM55" s="115">
        <f t="shared" si="1350"/>
        <v>4330.8599999999997</v>
      </c>
      <c r="KSN55" s="115">
        <f t="shared" si="1350"/>
        <v>4330.8599999999997</v>
      </c>
      <c r="KSO55" s="115">
        <f t="shared" si="1350"/>
        <v>4330.8599999999997</v>
      </c>
      <c r="KSP55" s="95">
        <f t="shared" si="1351"/>
        <v>51970.32</v>
      </c>
      <c r="KSQ55" s="106" t="s">
        <v>862</v>
      </c>
      <c r="KSR55" s="105">
        <v>51970.319999999992</v>
      </c>
      <c r="KSS55" s="90">
        <f t="shared" si="1352"/>
        <v>4330.8599999999997</v>
      </c>
      <c r="KST55" s="115">
        <f t="shared" ref="KST55" si="3361">KSS55</f>
        <v>4330.8599999999997</v>
      </c>
      <c r="KSU55" s="115">
        <f t="shared" si="1353"/>
        <v>4330.8599999999997</v>
      </c>
      <c r="KSV55" s="115">
        <f t="shared" si="1353"/>
        <v>4330.8599999999997</v>
      </c>
      <c r="KSW55" s="115">
        <f t="shared" si="1353"/>
        <v>4330.8599999999997</v>
      </c>
      <c r="KSX55" s="115">
        <f t="shared" si="1353"/>
        <v>4330.8599999999997</v>
      </c>
      <c r="KSY55" s="115">
        <f t="shared" si="1353"/>
        <v>4330.8599999999997</v>
      </c>
      <c r="KSZ55" s="115">
        <f t="shared" si="1353"/>
        <v>4330.8599999999997</v>
      </c>
      <c r="KTA55" s="115">
        <f t="shared" si="1353"/>
        <v>4330.8599999999997</v>
      </c>
      <c r="KTB55" s="115">
        <f t="shared" si="1353"/>
        <v>4330.8599999999997</v>
      </c>
      <c r="KTC55" s="115">
        <f t="shared" si="1353"/>
        <v>4330.8599999999997</v>
      </c>
      <c r="KTD55" s="115">
        <f t="shared" si="1353"/>
        <v>4330.8599999999997</v>
      </c>
      <c r="KTE55" s="115">
        <f t="shared" si="1353"/>
        <v>4330.8599999999997</v>
      </c>
      <c r="KTF55" s="95">
        <f t="shared" si="1354"/>
        <v>51970.32</v>
      </c>
      <c r="KTG55" s="106" t="s">
        <v>862</v>
      </c>
      <c r="KTH55" s="105">
        <v>51970.319999999992</v>
      </c>
      <c r="KTI55" s="90">
        <f t="shared" si="1355"/>
        <v>4330.8599999999997</v>
      </c>
      <c r="KTJ55" s="115">
        <f t="shared" ref="KTJ55" si="3362">KTI55</f>
        <v>4330.8599999999997</v>
      </c>
      <c r="KTK55" s="115">
        <f t="shared" si="1356"/>
        <v>4330.8599999999997</v>
      </c>
      <c r="KTL55" s="115">
        <f t="shared" si="1356"/>
        <v>4330.8599999999997</v>
      </c>
      <c r="KTM55" s="115">
        <f t="shared" si="1356"/>
        <v>4330.8599999999997</v>
      </c>
      <c r="KTN55" s="115">
        <f t="shared" si="1356"/>
        <v>4330.8599999999997</v>
      </c>
      <c r="KTO55" s="115">
        <f t="shared" si="1356"/>
        <v>4330.8599999999997</v>
      </c>
      <c r="KTP55" s="115">
        <f t="shared" si="1356"/>
        <v>4330.8599999999997</v>
      </c>
      <c r="KTQ55" s="115">
        <f t="shared" si="1356"/>
        <v>4330.8599999999997</v>
      </c>
      <c r="KTR55" s="115">
        <f t="shared" si="1356"/>
        <v>4330.8599999999997</v>
      </c>
      <c r="KTS55" s="115">
        <f t="shared" si="1356"/>
        <v>4330.8599999999997</v>
      </c>
      <c r="KTT55" s="115">
        <f t="shared" si="1356"/>
        <v>4330.8599999999997</v>
      </c>
      <c r="KTU55" s="115">
        <f t="shared" si="1356"/>
        <v>4330.8599999999997</v>
      </c>
      <c r="KTV55" s="95">
        <f t="shared" si="1357"/>
        <v>51970.32</v>
      </c>
      <c r="KTW55" s="106" t="s">
        <v>862</v>
      </c>
      <c r="KTX55" s="105">
        <v>51970.319999999992</v>
      </c>
      <c r="KTY55" s="90">
        <f t="shared" si="1358"/>
        <v>4330.8599999999997</v>
      </c>
      <c r="KTZ55" s="115">
        <f t="shared" ref="KTZ55" si="3363">KTY55</f>
        <v>4330.8599999999997</v>
      </c>
      <c r="KUA55" s="115">
        <f t="shared" si="1359"/>
        <v>4330.8599999999997</v>
      </c>
      <c r="KUB55" s="115">
        <f t="shared" si="1359"/>
        <v>4330.8599999999997</v>
      </c>
      <c r="KUC55" s="115">
        <f t="shared" si="1359"/>
        <v>4330.8599999999997</v>
      </c>
      <c r="KUD55" s="115">
        <f t="shared" si="1359"/>
        <v>4330.8599999999997</v>
      </c>
      <c r="KUE55" s="115">
        <f t="shared" si="1359"/>
        <v>4330.8599999999997</v>
      </c>
      <c r="KUF55" s="115">
        <f t="shared" si="1359"/>
        <v>4330.8599999999997</v>
      </c>
      <c r="KUG55" s="115">
        <f t="shared" si="1359"/>
        <v>4330.8599999999997</v>
      </c>
      <c r="KUH55" s="115">
        <f t="shared" si="1359"/>
        <v>4330.8599999999997</v>
      </c>
      <c r="KUI55" s="115">
        <f t="shared" si="1359"/>
        <v>4330.8599999999997</v>
      </c>
      <c r="KUJ55" s="115">
        <f t="shared" si="1359"/>
        <v>4330.8599999999997</v>
      </c>
      <c r="KUK55" s="115">
        <f t="shared" si="1359"/>
        <v>4330.8599999999997</v>
      </c>
      <c r="KUL55" s="95">
        <f t="shared" si="1360"/>
        <v>51970.32</v>
      </c>
      <c r="KUM55" s="106" t="s">
        <v>862</v>
      </c>
      <c r="KUN55" s="105">
        <v>51970.319999999992</v>
      </c>
      <c r="KUO55" s="90">
        <f t="shared" si="1361"/>
        <v>4330.8599999999997</v>
      </c>
      <c r="KUP55" s="115">
        <f t="shared" ref="KUP55" si="3364">KUO55</f>
        <v>4330.8599999999997</v>
      </c>
      <c r="KUQ55" s="115">
        <f t="shared" si="1362"/>
        <v>4330.8599999999997</v>
      </c>
      <c r="KUR55" s="115">
        <f t="shared" si="1362"/>
        <v>4330.8599999999997</v>
      </c>
      <c r="KUS55" s="115">
        <f t="shared" si="1362"/>
        <v>4330.8599999999997</v>
      </c>
      <c r="KUT55" s="115">
        <f t="shared" si="1362"/>
        <v>4330.8599999999997</v>
      </c>
      <c r="KUU55" s="115">
        <f t="shared" si="1362"/>
        <v>4330.8599999999997</v>
      </c>
      <c r="KUV55" s="115">
        <f t="shared" si="1362"/>
        <v>4330.8599999999997</v>
      </c>
      <c r="KUW55" s="115">
        <f t="shared" si="1362"/>
        <v>4330.8599999999997</v>
      </c>
      <c r="KUX55" s="115">
        <f t="shared" si="1362"/>
        <v>4330.8599999999997</v>
      </c>
      <c r="KUY55" s="115">
        <f t="shared" si="1362"/>
        <v>4330.8599999999997</v>
      </c>
      <c r="KUZ55" s="115">
        <f t="shared" si="1362"/>
        <v>4330.8599999999997</v>
      </c>
      <c r="KVA55" s="115">
        <f t="shared" si="1362"/>
        <v>4330.8599999999997</v>
      </c>
      <c r="KVB55" s="95">
        <f t="shared" si="1363"/>
        <v>51970.32</v>
      </c>
      <c r="KVC55" s="106" t="s">
        <v>862</v>
      </c>
      <c r="KVD55" s="105">
        <v>51970.319999999992</v>
      </c>
      <c r="KVE55" s="90">
        <f t="shared" si="1364"/>
        <v>4330.8599999999997</v>
      </c>
      <c r="KVF55" s="115">
        <f t="shared" ref="KVF55" si="3365">KVE55</f>
        <v>4330.8599999999997</v>
      </c>
      <c r="KVG55" s="115">
        <f t="shared" si="1365"/>
        <v>4330.8599999999997</v>
      </c>
      <c r="KVH55" s="115">
        <f t="shared" si="1365"/>
        <v>4330.8599999999997</v>
      </c>
      <c r="KVI55" s="115">
        <f t="shared" si="1365"/>
        <v>4330.8599999999997</v>
      </c>
      <c r="KVJ55" s="115">
        <f t="shared" si="1365"/>
        <v>4330.8599999999997</v>
      </c>
      <c r="KVK55" s="115">
        <f t="shared" si="1365"/>
        <v>4330.8599999999997</v>
      </c>
      <c r="KVL55" s="115">
        <f t="shared" si="1365"/>
        <v>4330.8599999999997</v>
      </c>
      <c r="KVM55" s="115">
        <f t="shared" si="1365"/>
        <v>4330.8599999999997</v>
      </c>
      <c r="KVN55" s="115">
        <f t="shared" si="1365"/>
        <v>4330.8599999999997</v>
      </c>
      <c r="KVO55" s="115">
        <f t="shared" si="1365"/>
        <v>4330.8599999999997</v>
      </c>
      <c r="KVP55" s="115">
        <f t="shared" si="1365"/>
        <v>4330.8599999999997</v>
      </c>
      <c r="KVQ55" s="115">
        <f t="shared" si="1365"/>
        <v>4330.8599999999997</v>
      </c>
      <c r="KVR55" s="95">
        <f t="shared" si="1366"/>
        <v>51970.32</v>
      </c>
      <c r="KVS55" s="106" t="s">
        <v>862</v>
      </c>
      <c r="KVT55" s="105">
        <v>51970.319999999992</v>
      </c>
      <c r="KVU55" s="90">
        <f t="shared" si="1367"/>
        <v>4330.8599999999997</v>
      </c>
      <c r="KVV55" s="115">
        <f t="shared" ref="KVV55" si="3366">KVU55</f>
        <v>4330.8599999999997</v>
      </c>
      <c r="KVW55" s="115">
        <f t="shared" si="1368"/>
        <v>4330.8599999999997</v>
      </c>
      <c r="KVX55" s="115">
        <f t="shared" si="1368"/>
        <v>4330.8599999999997</v>
      </c>
      <c r="KVY55" s="115">
        <f t="shared" si="1368"/>
        <v>4330.8599999999997</v>
      </c>
      <c r="KVZ55" s="115">
        <f t="shared" si="1368"/>
        <v>4330.8599999999997</v>
      </c>
      <c r="KWA55" s="115">
        <f t="shared" si="1368"/>
        <v>4330.8599999999997</v>
      </c>
      <c r="KWB55" s="115">
        <f t="shared" si="1368"/>
        <v>4330.8599999999997</v>
      </c>
      <c r="KWC55" s="115">
        <f t="shared" si="1368"/>
        <v>4330.8599999999997</v>
      </c>
      <c r="KWD55" s="115">
        <f t="shared" si="1368"/>
        <v>4330.8599999999997</v>
      </c>
      <c r="KWE55" s="115">
        <f t="shared" si="1368"/>
        <v>4330.8599999999997</v>
      </c>
      <c r="KWF55" s="115">
        <f t="shared" si="1368"/>
        <v>4330.8599999999997</v>
      </c>
      <c r="KWG55" s="115">
        <f t="shared" si="1368"/>
        <v>4330.8599999999997</v>
      </c>
      <c r="KWH55" s="95">
        <f t="shared" si="1369"/>
        <v>51970.32</v>
      </c>
      <c r="KWI55" s="106" t="s">
        <v>862</v>
      </c>
      <c r="KWJ55" s="105">
        <v>51970.319999999992</v>
      </c>
      <c r="KWK55" s="90">
        <f t="shared" si="1370"/>
        <v>4330.8599999999997</v>
      </c>
      <c r="KWL55" s="115">
        <f t="shared" ref="KWL55" si="3367">KWK55</f>
        <v>4330.8599999999997</v>
      </c>
      <c r="KWM55" s="115">
        <f t="shared" si="1371"/>
        <v>4330.8599999999997</v>
      </c>
      <c r="KWN55" s="115">
        <f t="shared" si="1371"/>
        <v>4330.8599999999997</v>
      </c>
      <c r="KWO55" s="115">
        <f t="shared" si="1371"/>
        <v>4330.8599999999997</v>
      </c>
      <c r="KWP55" s="115">
        <f t="shared" si="1371"/>
        <v>4330.8599999999997</v>
      </c>
      <c r="KWQ55" s="115">
        <f t="shared" si="1371"/>
        <v>4330.8599999999997</v>
      </c>
      <c r="KWR55" s="115">
        <f t="shared" si="1371"/>
        <v>4330.8599999999997</v>
      </c>
      <c r="KWS55" s="115">
        <f t="shared" si="1371"/>
        <v>4330.8599999999997</v>
      </c>
      <c r="KWT55" s="115">
        <f t="shared" si="1371"/>
        <v>4330.8599999999997</v>
      </c>
      <c r="KWU55" s="115">
        <f t="shared" si="1371"/>
        <v>4330.8599999999997</v>
      </c>
      <c r="KWV55" s="115">
        <f t="shared" si="1371"/>
        <v>4330.8599999999997</v>
      </c>
      <c r="KWW55" s="115">
        <f t="shared" si="1371"/>
        <v>4330.8599999999997</v>
      </c>
      <c r="KWX55" s="95">
        <f t="shared" si="1372"/>
        <v>51970.32</v>
      </c>
      <c r="KWY55" s="106" t="s">
        <v>862</v>
      </c>
      <c r="KWZ55" s="105">
        <v>51970.319999999992</v>
      </c>
      <c r="KXA55" s="90">
        <f t="shared" si="1373"/>
        <v>4330.8599999999997</v>
      </c>
      <c r="KXB55" s="115">
        <f t="shared" ref="KXB55" si="3368">KXA55</f>
        <v>4330.8599999999997</v>
      </c>
      <c r="KXC55" s="115">
        <f t="shared" si="1374"/>
        <v>4330.8599999999997</v>
      </c>
      <c r="KXD55" s="115">
        <f t="shared" si="1374"/>
        <v>4330.8599999999997</v>
      </c>
      <c r="KXE55" s="115">
        <f t="shared" si="1374"/>
        <v>4330.8599999999997</v>
      </c>
      <c r="KXF55" s="115">
        <f t="shared" si="1374"/>
        <v>4330.8599999999997</v>
      </c>
      <c r="KXG55" s="115">
        <f t="shared" si="1374"/>
        <v>4330.8599999999997</v>
      </c>
      <c r="KXH55" s="115">
        <f t="shared" si="1374"/>
        <v>4330.8599999999997</v>
      </c>
      <c r="KXI55" s="115">
        <f t="shared" si="1374"/>
        <v>4330.8599999999997</v>
      </c>
      <c r="KXJ55" s="115">
        <f t="shared" si="1374"/>
        <v>4330.8599999999997</v>
      </c>
      <c r="KXK55" s="115">
        <f t="shared" si="1374"/>
        <v>4330.8599999999997</v>
      </c>
      <c r="KXL55" s="115">
        <f t="shared" si="1374"/>
        <v>4330.8599999999997</v>
      </c>
      <c r="KXM55" s="115">
        <f t="shared" si="1374"/>
        <v>4330.8599999999997</v>
      </c>
      <c r="KXN55" s="95">
        <f t="shared" si="1375"/>
        <v>51970.32</v>
      </c>
      <c r="KXO55" s="106" t="s">
        <v>862</v>
      </c>
      <c r="KXP55" s="105">
        <v>51970.319999999992</v>
      </c>
      <c r="KXQ55" s="90">
        <f t="shared" si="1376"/>
        <v>4330.8599999999997</v>
      </c>
      <c r="KXR55" s="115">
        <f t="shared" ref="KXR55" si="3369">KXQ55</f>
        <v>4330.8599999999997</v>
      </c>
      <c r="KXS55" s="115">
        <f t="shared" si="1377"/>
        <v>4330.8599999999997</v>
      </c>
      <c r="KXT55" s="115">
        <f t="shared" si="1377"/>
        <v>4330.8599999999997</v>
      </c>
      <c r="KXU55" s="115">
        <f t="shared" si="1377"/>
        <v>4330.8599999999997</v>
      </c>
      <c r="KXV55" s="115">
        <f t="shared" si="1377"/>
        <v>4330.8599999999997</v>
      </c>
      <c r="KXW55" s="115">
        <f t="shared" si="1377"/>
        <v>4330.8599999999997</v>
      </c>
      <c r="KXX55" s="115">
        <f t="shared" si="1377"/>
        <v>4330.8599999999997</v>
      </c>
      <c r="KXY55" s="115">
        <f t="shared" si="1377"/>
        <v>4330.8599999999997</v>
      </c>
      <c r="KXZ55" s="115">
        <f t="shared" si="1377"/>
        <v>4330.8599999999997</v>
      </c>
      <c r="KYA55" s="115">
        <f t="shared" si="1377"/>
        <v>4330.8599999999997</v>
      </c>
      <c r="KYB55" s="115">
        <f t="shared" si="1377"/>
        <v>4330.8599999999997</v>
      </c>
      <c r="KYC55" s="115">
        <f t="shared" si="1377"/>
        <v>4330.8599999999997</v>
      </c>
      <c r="KYD55" s="95">
        <f t="shared" si="1378"/>
        <v>51970.32</v>
      </c>
      <c r="KYE55" s="106" t="s">
        <v>862</v>
      </c>
      <c r="KYF55" s="105">
        <v>51970.319999999992</v>
      </c>
      <c r="KYG55" s="90">
        <f t="shared" si="1379"/>
        <v>4330.8599999999997</v>
      </c>
      <c r="KYH55" s="115">
        <f t="shared" ref="KYH55" si="3370">KYG55</f>
        <v>4330.8599999999997</v>
      </c>
      <c r="KYI55" s="115">
        <f t="shared" si="1380"/>
        <v>4330.8599999999997</v>
      </c>
      <c r="KYJ55" s="115">
        <f t="shared" si="1380"/>
        <v>4330.8599999999997</v>
      </c>
      <c r="KYK55" s="115">
        <f t="shared" si="1380"/>
        <v>4330.8599999999997</v>
      </c>
      <c r="KYL55" s="115">
        <f t="shared" si="1380"/>
        <v>4330.8599999999997</v>
      </c>
      <c r="KYM55" s="115">
        <f t="shared" si="1380"/>
        <v>4330.8599999999997</v>
      </c>
      <c r="KYN55" s="115">
        <f t="shared" si="1380"/>
        <v>4330.8599999999997</v>
      </c>
      <c r="KYO55" s="115">
        <f t="shared" si="1380"/>
        <v>4330.8599999999997</v>
      </c>
      <c r="KYP55" s="115">
        <f t="shared" si="1380"/>
        <v>4330.8599999999997</v>
      </c>
      <c r="KYQ55" s="115">
        <f t="shared" si="1380"/>
        <v>4330.8599999999997</v>
      </c>
      <c r="KYR55" s="115">
        <f t="shared" si="1380"/>
        <v>4330.8599999999997</v>
      </c>
      <c r="KYS55" s="115">
        <f t="shared" si="1380"/>
        <v>4330.8599999999997</v>
      </c>
      <c r="KYT55" s="95">
        <f t="shared" si="1381"/>
        <v>51970.32</v>
      </c>
      <c r="KYU55" s="106" t="s">
        <v>862</v>
      </c>
      <c r="KYV55" s="105">
        <v>51970.319999999992</v>
      </c>
      <c r="KYW55" s="90">
        <f t="shared" si="1382"/>
        <v>4330.8599999999997</v>
      </c>
      <c r="KYX55" s="115">
        <f t="shared" ref="KYX55" si="3371">KYW55</f>
        <v>4330.8599999999997</v>
      </c>
      <c r="KYY55" s="115">
        <f t="shared" si="1383"/>
        <v>4330.8599999999997</v>
      </c>
      <c r="KYZ55" s="115">
        <f t="shared" si="1383"/>
        <v>4330.8599999999997</v>
      </c>
      <c r="KZA55" s="115">
        <f t="shared" si="1383"/>
        <v>4330.8599999999997</v>
      </c>
      <c r="KZB55" s="115">
        <f t="shared" si="1383"/>
        <v>4330.8599999999997</v>
      </c>
      <c r="KZC55" s="115">
        <f t="shared" si="1383"/>
        <v>4330.8599999999997</v>
      </c>
      <c r="KZD55" s="115">
        <f t="shared" si="1383"/>
        <v>4330.8599999999997</v>
      </c>
      <c r="KZE55" s="115">
        <f t="shared" si="1383"/>
        <v>4330.8599999999997</v>
      </c>
      <c r="KZF55" s="115">
        <f t="shared" si="1383"/>
        <v>4330.8599999999997</v>
      </c>
      <c r="KZG55" s="115">
        <f t="shared" si="1383"/>
        <v>4330.8599999999997</v>
      </c>
      <c r="KZH55" s="115">
        <f t="shared" si="1383"/>
        <v>4330.8599999999997</v>
      </c>
      <c r="KZI55" s="115">
        <f t="shared" si="1383"/>
        <v>4330.8599999999997</v>
      </c>
      <c r="KZJ55" s="95">
        <f t="shared" si="1384"/>
        <v>51970.32</v>
      </c>
      <c r="KZK55" s="106" t="s">
        <v>862</v>
      </c>
      <c r="KZL55" s="105">
        <v>51970.319999999992</v>
      </c>
      <c r="KZM55" s="90">
        <f t="shared" si="1385"/>
        <v>4330.8599999999997</v>
      </c>
      <c r="KZN55" s="115">
        <f t="shared" ref="KZN55" si="3372">KZM55</f>
        <v>4330.8599999999997</v>
      </c>
      <c r="KZO55" s="115">
        <f t="shared" si="1386"/>
        <v>4330.8599999999997</v>
      </c>
      <c r="KZP55" s="115">
        <f t="shared" si="1386"/>
        <v>4330.8599999999997</v>
      </c>
      <c r="KZQ55" s="115">
        <f t="shared" si="1386"/>
        <v>4330.8599999999997</v>
      </c>
      <c r="KZR55" s="115">
        <f t="shared" si="1386"/>
        <v>4330.8599999999997</v>
      </c>
      <c r="KZS55" s="115">
        <f t="shared" si="1386"/>
        <v>4330.8599999999997</v>
      </c>
      <c r="KZT55" s="115">
        <f t="shared" si="1386"/>
        <v>4330.8599999999997</v>
      </c>
      <c r="KZU55" s="115">
        <f t="shared" si="1386"/>
        <v>4330.8599999999997</v>
      </c>
      <c r="KZV55" s="115">
        <f t="shared" si="1386"/>
        <v>4330.8599999999997</v>
      </c>
      <c r="KZW55" s="115">
        <f t="shared" si="1386"/>
        <v>4330.8599999999997</v>
      </c>
      <c r="KZX55" s="115">
        <f t="shared" si="1386"/>
        <v>4330.8599999999997</v>
      </c>
      <c r="KZY55" s="115">
        <f t="shared" si="1386"/>
        <v>4330.8599999999997</v>
      </c>
      <c r="KZZ55" s="95">
        <f t="shared" si="1387"/>
        <v>51970.32</v>
      </c>
      <c r="LAA55" s="106" t="s">
        <v>862</v>
      </c>
      <c r="LAB55" s="105">
        <v>51970.319999999992</v>
      </c>
      <c r="LAC55" s="90">
        <f t="shared" si="1388"/>
        <v>4330.8599999999997</v>
      </c>
      <c r="LAD55" s="115">
        <f t="shared" ref="LAD55" si="3373">LAC55</f>
        <v>4330.8599999999997</v>
      </c>
      <c r="LAE55" s="115">
        <f t="shared" si="1389"/>
        <v>4330.8599999999997</v>
      </c>
      <c r="LAF55" s="115">
        <f t="shared" si="1389"/>
        <v>4330.8599999999997</v>
      </c>
      <c r="LAG55" s="115">
        <f t="shared" si="1389"/>
        <v>4330.8599999999997</v>
      </c>
      <c r="LAH55" s="115">
        <f t="shared" si="1389"/>
        <v>4330.8599999999997</v>
      </c>
      <c r="LAI55" s="115">
        <f t="shared" si="1389"/>
        <v>4330.8599999999997</v>
      </c>
      <c r="LAJ55" s="115">
        <f t="shared" si="1389"/>
        <v>4330.8599999999997</v>
      </c>
      <c r="LAK55" s="115">
        <f t="shared" si="1389"/>
        <v>4330.8599999999997</v>
      </c>
      <c r="LAL55" s="115">
        <f t="shared" si="1389"/>
        <v>4330.8599999999997</v>
      </c>
      <c r="LAM55" s="115">
        <f t="shared" si="1389"/>
        <v>4330.8599999999997</v>
      </c>
      <c r="LAN55" s="115">
        <f t="shared" si="1389"/>
        <v>4330.8599999999997</v>
      </c>
      <c r="LAO55" s="115">
        <f t="shared" si="1389"/>
        <v>4330.8599999999997</v>
      </c>
      <c r="LAP55" s="95">
        <f t="shared" si="1390"/>
        <v>51970.32</v>
      </c>
      <c r="LAQ55" s="106" t="s">
        <v>862</v>
      </c>
      <c r="LAR55" s="105">
        <v>51970.319999999992</v>
      </c>
      <c r="LAS55" s="90">
        <f t="shared" si="1391"/>
        <v>4330.8599999999997</v>
      </c>
      <c r="LAT55" s="115">
        <f t="shared" ref="LAT55" si="3374">LAS55</f>
        <v>4330.8599999999997</v>
      </c>
      <c r="LAU55" s="115">
        <f t="shared" si="1392"/>
        <v>4330.8599999999997</v>
      </c>
      <c r="LAV55" s="115">
        <f t="shared" si="1392"/>
        <v>4330.8599999999997</v>
      </c>
      <c r="LAW55" s="115">
        <f t="shared" si="1392"/>
        <v>4330.8599999999997</v>
      </c>
      <c r="LAX55" s="115">
        <f t="shared" si="1392"/>
        <v>4330.8599999999997</v>
      </c>
      <c r="LAY55" s="115">
        <f t="shared" si="1392"/>
        <v>4330.8599999999997</v>
      </c>
      <c r="LAZ55" s="115">
        <f t="shared" si="1392"/>
        <v>4330.8599999999997</v>
      </c>
      <c r="LBA55" s="115">
        <f t="shared" si="1392"/>
        <v>4330.8599999999997</v>
      </c>
      <c r="LBB55" s="115">
        <f t="shared" si="1392"/>
        <v>4330.8599999999997</v>
      </c>
      <c r="LBC55" s="115">
        <f t="shared" si="1392"/>
        <v>4330.8599999999997</v>
      </c>
      <c r="LBD55" s="115">
        <f t="shared" si="1392"/>
        <v>4330.8599999999997</v>
      </c>
      <c r="LBE55" s="115">
        <f t="shared" si="1392"/>
        <v>4330.8599999999997</v>
      </c>
      <c r="LBF55" s="95">
        <f t="shared" si="1393"/>
        <v>51970.32</v>
      </c>
      <c r="LBG55" s="106" t="s">
        <v>862</v>
      </c>
      <c r="LBH55" s="105">
        <v>51970.319999999992</v>
      </c>
      <c r="LBI55" s="90">
        <f t="shared" si="1394"/>
        <v>4330.8599999999997</v>
      </c>
      <c r="LBJ55" s="115">
        <f t="shared" ref="LBJ55" si="3375">LBI55</f>
        <v>4330.8599999999997</v>
      </c>
      <c r="LBK55" s="115">
        <f t="shared" si="1395"/>
        <v>4330.8599999999997</v>
      </c>
      <c r="LBL55" s="115">
        <f t="shared" si="1395"/>
        <v>4330.8599999999997</v>
      </c>
      <c r="LBM55" s="115">
        <f t="shared" si="1395"/>
        <v>4330.8599999999997</v>
      </c>
      <c r="LBN55" s="115">
        <f t="shared" si="1395"/>
        <v>4330.8599999999997</v>
      </c>
      <c r="LBO55" s="115">
        <f t="shared" si="1395"/>
        <v>4330.8599999999997</v>
      </c>
      <c r="LBP55" s="115">
        <f t="shared" si="1395"/>
        <v>4330.8599999999997</v>
      </c>
      <c r="LBQ55" s="115">
        <f t="shared" si="1395"/>
        <v>4330.8599999999997</v>
      </c>
      <c r="LBR55" s="115">
        <f t="shared" si="1395"/>
        <v>4330.8599999999997</v>
      </c>
      <c r="LBS55" s="115">
        <f t="shared" si="1395"/>
        <v>4330.8599999999997</v>
      </c>
      <c r="LBT55" s="115">
        <f t="shared" si="1395"/>
        <v>4330.8599999999997</v>
      </c>
      <c r="LBU55" s="115">
        <f t="shared" si="1395"/>
        <v>4330.8599999999997</v>
      </c>
      <c r="LBV55" s="95">
        <f t="shared" si="1396"/>
        <v>51970.32</v>
      </c>
      <c r="LBW55" s="106" t="s">
        <v>862</v>
      </c>
      <c r="LBX55" s="105">
        <v>51970.319999999992</v>
      </c>
      <c r="LBY55" s="90">
        <f t="shared" si="1397"/>
        <v>4330.8599999999997</v>
      </c>
      <c r="LBZ55" s="115">
        <f t="shared" ref="LBZ55" si="3376">LBY55</f>
        <v>4330.8599999999997</v>
      </c>
      <c r="LCA55" s="115">
        <f t="shared" si="1398"/>
        <v>4330.8599999999997</v>
      </c>
      <c r="LCB55" s="115">
        <f t="shared" si="1398"/>
        <v>4330.8599999999997</v>
      </c>
      <c r="LCC55" s="115">
        <f t="shared" si="1398"/>
        <v>4330.8599999999997</v>
      </c>
      <c r="LCD55" s="115">
        <f t="shared" si="1398"/>
        <v>4330.8599999999997</v>
      </c>
      <c r="LCE55" s="115">
        <f t="shared" si="1398"/>
        <v>4330.8599999999997</v>
      </c>
      <c r="LCF55" s="115">
        <f t="shared" si="1398"/>
        <v>4330.8599999999997</v>
      </c>
      <c r="LCG55" s="115">
        <f t="shared" si="1398"/>
        <v>4330.8599999999997</v>
      </c>
      <c r="LCH55" s="115">
        <f t="shared" si="1398"/>
        <v>4330.8599999999997</v>
      </c>
      <c r="LCI55" s="115">
        <f t="shared" si="1398"/>
        <v>4330.8599999999997</v>
      </c>
      <c r="LCJ55" s="115">
        <f t="shared" si="1398"/>
        <v>4330.8599999999997</v>
      </c>
      <c r="LCK55" s="115">
        <f t="shared" si="1398"/>
        <v>4330.8599999999997</v>
      </c>
      <c r="LCL55" s="95">
        <f t="shared" si="1399"/>
        <v>51970.32</v>
      </c>
      <c r="LCM55" s="106" t="s">
        <v>862</v>
      </c>
      <c r="LCN55" s="105">
        <v>51970.319999999992</v>
      </c>
      <c r="LCO55" s="90">
        <f t="shared" si="1400"/>
        <v>4330.8599999999997</v>
      </c>
      <c r="LCP55" s="115">
        <f t="shared" ref="LCP55" si="3377">LCO55</f>
        <v>4330.8599999999997</v>
      </c>
      <c r="LCQ55" s="115">
        <f t="shared" si="1401"/>
        <v>4330.8599999999997</v>
      </c>
      <c r="LCR55" s="115">
        <f t="shared" si="1401"/>
        <v>4330.8599999999997</v>
      </c>
      <c r="LCS55" s="115">
        <f t="shared" si="1401"/>
        <v>4330.8599999999997</v>
      </c>
      <c r="LCT55" s="115">
        <f t="shared" si="1401"/>
        <v>4330.8599999999997</v>
      </c>
      <c r="LCU55" s="115">
        <f t="shared" si="1401"/>
        <v>4330.8599999999997</v>
      </c>
      <c r="LCV55" s="115">
        <f t="shared" si="1401"/>
        <v>4330.8599999999997</v>
      </c>
      <c r="LCW55" s="115">
        <f t="shared" si="1401"/>
        <v>4330.8599999999997</v>
      </c>
      <c r="LCX55" s="115">
        <f t="shared" si="1401"/>
        <v>4330.8599999999997</v>
      </c>
      <c r="LCY55" s="115">
        <f t="shared" si="1401"/>
        <v>4330.8599999999997</v>
      </c>
      <c r="LCZ55" s="115">
        <f t="shared" si="1401"/>
        <v>4330.8599999999997</v>
      </c>
      <c r="LDA55" s="115">
        <f t="shared" si="1401"/>
        <v>4330.8599999999997</v>
      </c>
      <c r="LDB55" s="95">
        <f t="shared" si="1402"/>
        <v>51970.32</v>
      </c>
      <c r="LDC55" s="106" t="s">
        <v>862</v>
      </c>
      <c r="LDD55" s="105">
        <v>51970.319999999992</v>
      </c>
      <c r="LDE55" s="90">
        <f t="shared" si="1403"/>
        <v>4330.8599999999997</v>
      </c>
      <c r="LDF55" s="115">
        <f t="shared" ref="LDF55" si="3378">LDE55</f>
        <v>4330.8599999999997</v>
      </c>
      <c r="LDG55" s="115">
        <f t="shared" si="1404"/>
        <v>4330.8599999999997</v>
      </c>
      <c r="LDH55" s="115">
        <f t="shared" si="1404"/>
        <v>4330.8599999999997</v>
      </c>
      <c r="LDI55" s="115">
        <f t="shared" si="1404"/>
        <v>4330.8599999999997</v>
      </c>
      <c r="LDJ55" s="115">
        <f t="shared" si="1404"/>
        <v>4330.8599999999997</v>
      </c>
      <c r="LDK55" s="115">
        <f t="shared" si="1404"/>
        <v>4330.8599999999997</v>
      </c>
      <c r="LDL55" s="115">
        <f t="shared" si="1404"/>
        <v>4330.8599999999997</v>
      </c>
      <c r="LDM55" s="115">
        <f t="shared" si="1404"/>
        <v>4330.8599999999997</v>
      </c>
      <c r="LDN55" s="115">
        <f t="shared" si="1404"/>
        <v>4330.8599999999997</v>
      </c>
      <c r="LDO55" s="115">
        <f t="shared" si="1404"/>
        <v>4330.8599999999997</v>
      </c>
      <c r="LDP55" s="115">
        <f t="shared" si="1404"/>
        <v>4330.8599999999997</v>
      </c>
      <c r="LDQ55" s="115">
        <f t="shared" si="1404"/>
        <v>4330.8599999999997</v>
      </c>
      <c r="LDR55" s="95">
        <f t="shared" si="1405"/>
        <v>51970.32</v>
      </c>
      <c r="LDS55" s="106" t="s">
        <v>862</v>
      </c>
      <c r="LDT55" s="105">
        <v>51970.319999999992</v>
      </c>
      <c r="LDU55" s="90">
        <f t="shared" si="1406"/>
        <v>4330.8599999999997</v>
      </c>
      <c r="LDV55" s="115">
        <f t="shared" ref="LDV55" si="3379">LDU55</f>
        <v>4330.8599999999997</v>
      </c>
      <c r="LDW55" s="115">
        <f t="shared" si="1407"/>
        <v>4330.8599999999997</v>
      </c>
      <c r="LDX55" s="115">
        <f t="shared" si="1407"/>
        <v>4330.8599999999997</v>
      </c>
      <c r="LDY55" s="115">
        <f t="shared" si="1407"/>
        <v>4330.8599999999997</v>
      </c>
      <c r="LDZ55" s="115">
        <f t="shared" si="1407"/>
        <v>4330.8599999999997</v>
      </c>
      <c r="LEA55" s="115">
        <f t="shared" si="1407"/>
        <v>4330.8599999999997</v>
      </c>
      <c r="LEB55" s="115">
        <f t="shared" si="1407"/>
        <v>4330.8599999999997</v>
      </c>
      <c r="LEC55" s="115">
        <f t="shared" si="1407"/>
        <v>4330.8599999999997</v>
      </c>
      <c r="LED55" s="115">
        <f t="shared" si="1407"/>
        <v>4330.8599999999997</v>
      </c>
      <c r="LEE55" s="115">
        <f t="shared" si="1407"/>
        <v>4330.8599999999997</v>
      </c>
      <c r="LEF55" s="115">
        <f t="shared" si="1407"/>
        <v>4330.8599999999997</v>
      </c>
      <c r="LEG55" s="115">
        <f t="shared" si="1407"/>
        <v>4330.8599999999997</v>
      </c>
      <c r="LEH55" s="95">
        <f t="shared" si="1408"/>
        <v>51970.32</v>
      </c>
      <c r="LEI55" s="106" t="s">
        <v>862</v>
      </c>
      <c r="LEJ55" s="105">
        <v>51970.319999999992</v>
      </c>
      <c r="LEK55" s="90">
        <f t="shared" si="1409"/>
        <v>4330.8599999999997</v>
      </c>
      <c r="LEL55" s="115">
        <f t="shared" ref="LEL55" si="3380">LEK55</f>
        <v>4330.8599999999997</v>
      </c>
      <c r="LEM55" s="115">
        <f t="shared" si="1410"/>
        <v>4330.8599999999997</v>
      </c>
      <c r="LEN55" s="115">
        <f t="shared" si="1410"/>
        <v>4330.8599999999997</v>
      </c>
      <c r="LEO55" s="115">
        <f t="shared" si="1410"/>
        <v>4330.8599999999997</v>
      </c>
      <c r="LEP55" s="115">
        <f t="shared" si="1410"/>
        <v>4330.8599999999997</v>
      </c>
      <c r="LEQ55" s="115">
        <f t="shared" si="1410"/>
        <v>4330.8599999999997</v>
      </c>
      <c r="LER55" s="115">
        <f t="shared" si="1410"/>
        <v>4330.8599999999997</v>
      </c>
      <c r="LES55" s="115">
        <f t="shared" si="1410"/>
        <v>4330.8599999999997</v>
      </c>
      <c r="LET55" s="115">
        <f t="shared" si="1410"/>
        <v>4330.8599999999997</v>
      </c>
      <c r="LEU55" s="115">
        <f t="shared" si="1410"/>
        <v>4330.8599999999997</v>
      </c>
      <c r="LEV55" s="115">
        <f t="shared" si="1410"/>
        <v>4330.8599999999997</v>
      </c>
      <c r="LEW55" s="115">
        <f t="shared" si="1410"/>
        <v>4330.8599999999997</v>
      </c>
      <c r="LEX55" s="95">
        <f t="shared" si="1411"/>
        <v>51970.32</v>
      </c>
      <c r="LEY55" s="106" t="s">
        <v>862</v>
      </c>
      <c r="LEZ55" s="105">
        <v>51970.319999999992</v>
      </c>
      <c r="LFA55" s="90">
        <f t="shared" si="1412"/>
        <v>4330.8599999999997</v>
      </c>
      <c r="LFB55" s="115">
        <f t="shared" ref="LFB55" si="3381">LFA55</f>
        <v>4330.8599999999997</v>
      </c>
      <c r="LFC55" s="115">
        <f t="shared" si="1413"/>
        <v>4330.8599999999997</v>
      </c>
      <c r="LFD55" s="115">
        <f t="shared" si="1413"/>
        <v>4330.8599999999997</v>
      </c>
      <c r="LFE55" s="115">
        <f t="shared" si="1413"/>
        <v>4330.8599999999997</v>
      </c>
      <c r="LFF55" s="115">
        <f t="shared" si="1413"/>
        <v>4330.8599999999997</v>
      </c>
      <c r="LFG55" s="115">
        <f t="shared" si="1413"/>
        <v>4330.8599999999997</v>
      </c>
      <c r="LFH55" s="115">
        <f t="shared" si="1413"/>
        <v>4330.8599999999997</v>
      </c>
      <c r="LFI55" s="115">
        <f t="shared" si="1413"/>
        <v>4330.8599999999997</v>
      </c>
      <c r="LFJ55" s="115">
        <f t="shared" si="1413"/>
        <v>4330.8599999999997</v>
      </c>
      <c r="LFK55" s="115">
        <f t="shared" si="1413"/>
        <v>4330.8599999999997</v>
      </c>
      <c r="LFL55" s="115">
        <f t="shared" si="1413"/>
        <v>4330.8599999999997</v>
      </c>
      <c r="LFM55" s="115">
        <f t="shared" si="1413"/>
        <v>4330.8599999999997</v>
      </c>
      <c r="LFN55" s="95">
        <f t="shared" si="1414"/>
        <v>51970.32</v>
      </c>
      <c r="LFO55" s="106" t="s">
        <v>862</v>
      </c>
      <c r="LFP55" s="105">
        <v>51970.319999999992</v>
      </c>
      <c r="LFQ55" s="90">
        <f t="shared" si="1415"/>
        <v>4330.8599999999997</v>
      </c>
      <c r="LFR55" s="115">
        <f t="shared" ref="LFR55" si="3382">LFQ55</f>
        <v>4330.8599999999997</v>
      </c>
      <c r="LFS55" s="115">
        <f t="shared" si="1416"/>
        <v>4330.8599999999997</v>
      </c>
      <c r="LFT55" s="115">
        <f t="shared" si="1416"/>
        <v>4330.8599999999997</v>
      </c>
      <c r="LFU55" s="115">
        <f t="shared" si="1416"/>
        <v>4330.8599999999997</v>
      </c>
      <c r="LFV55" s="115">
        <f t="shared" si="1416"/>
        <v>4330.8599999999997</v>
      </c>
      <c r="LFW55" s="115">
        <f t="shared" si="1416"/>
        <v>4330.8599999999997</v>
      </c>
      <c r="LFX55" s="115">
        <f t="shared" si="1416"/>
        <v>4330.8599999999997</v>
      </c>
      <c r="LFY55" s="115">
        <f t="shared" si="1416"/>
        <v>4330.8599999999997</v>
      </c>
      <c r="LFZ55" s="115">
        <f t="shared" si="1416"/>
        <v>4330.8599999999997</v>
      </c>
      <c r="LGA55" s="115">
        <f t="shared" si="1416"/>
        <v>4330.8599999999997</v>
      </c>
      <c r="LGB55" s="115">
        <f t="shared" si="1416"/>
        <v>4330.8599999999997</v>
      </c>
      <c r="LGC55" s="115">
        <f t="shared" si="1416"/>
        <v>4330.8599999999997</v>
      </c>
      <c r="LGD55" s="95">
        <f t="shared" si="1417"/>
        <v>51970.32</v>
      </c>
      <c r="LGE55" s="106" t="s">
        <v>862</v>
      </c>
      <c r="LGF55" s="105">
        <v>51970.319999999992</v>
      </c>
      <c r="LGG55" s="90">
        <f t="shared" si="1418"/>
        <v>4330.8599999999997</v>
      </c>
      <c r="LGH55" s="115">
        <f t="shared" ref="LGH55" si="3383">LGG55</f>
        <v>4330.8599999999997</v>
      </c>
      <c r="LGI55" s="115">
        <f t="shared" si="1419"/>
        <v>4330.8599999999997</v>
      </c>
      <c r="LGJ55" s="115">
        <f t="shared" si="1419"/>
        <v>4330.8599999999997</v>
      </c>
      <c r="LGK55" s="115">
        <f t="shared" si="1419"/>
        <v>4330.8599999999997</v>
      </c>
      <c r="LGL55" s="115">
        <f t="shared" si="1419"/>
        <v>4330.8599999999997</v>
      </c>
      <c r="LGM55" s="115">
        <f t="shared" si="1419"/>
        <v>4330.8599999999997</v>
      </c>
      <c r="LGN55" s="115">
        <f t="shared" si="1419"/>
        <v>4330.8599999999997</v>
      </c>
      <c r="LGO55" s="115">
        <f t="shared" si="1419"/>
        <v>4330.8599999999997</v>
      </c>
      <c r="LGP55" s="115">
        <f t="shared" si="1419"/>
        <v>4330.8599999999997</v>
      </c>
      <c r="LGQ55" s="115">
        <f t="shared" si="1419"/>
        <v>4330.8599999999997</v>
      </c>
      <c r="LGR55" s="115">
        <f t="shared" si="1419"/>
        <v>4330.8599999999997</v>
      </c>
      <c r="LGS55" s="115">
        <f t="shared" si="1419"/>
        <v>4330.8599999999997</v>
      </c>
      <c r="LGT55" s="95">
        <f t="shared" si="1420"/>
        <v>51970.32</v>
      </c>
      <c r="LGU55" s="106" t="s">
        <v>862</v>
      </c>
      <c r="LGV55" s="105">
        <v>51970.319999999992</v>
      </c>
      <c r="LGW55" s="90">
        <f t="shared" si="1421"/>
        <v>4330.8599999999997</v>
      </c>
      <c r="LGX55" s="115">
        <f t="shared" ref="LGX55" si="3384">LGW55</f>
        <v>4330.8599999999997</v>
      </c>
      <c r="LGY55" s="115">
        <f t="shared" si="1422"/>
        <v>4330.8599999999997</v>
      </c>
      <c r="LGZ55" s="115">
        <f t="shared" si="1422"/>
        <v>4330.8599999999997</v>
      </c>
      <c r="LHA55" s="115">
        <f t="shared" si="1422"/>
        <v>4330.8599999999997</v>
      </c>
      <c r="LHB55" s="115">
        <f t="shared" si="1422"/>
        <v>4330.8599999999997</v>
      </c>
      <c r="LHC55" s="115">
        <f t="shared" si="1422"/>
        <v>4330.8599999999997</v>
      </c>
      <c r="LHD55" s="115">
        <f t="shared" si="1422"/>
        <v>4330.8599999999997</v>
      </c>
      <c r="LHE55" s="115">
        <f t="shared" si="1422"/>
        <v>4330.8599999999997</v>
      </c>
      <c r="LHF55" s="115">
        <f t="shared" si="1422"/>
        <v>4330.8599999999997</v>
      </c>
      <c r="LHG55" s="115">
        <f t="shared" si="1422"/>
        <v>4330.8599999999997</v>
      </c>
      <c r="LHH55" s="115">
        <f t="shared" si="1422"/>
        <v>4330.8599999999997</v>
      </c>
      <c r="LHI55" s="115">
        <f t="shared" si="1422"/>
        <v>4330.8599999999997</v>
      </c>
      <c r="LHJ55" s="95">
        <f t="shared" si="1423"/>
        <v>51970.32</v>
      </c>
      <c r="LHK55" s="106" t="s">
        <v>862</v>
      </c>
      <c r="LHL55" s="105">
        <v>51970.319999999992</v>
      </c>
      <c r="LHM55" s="90">
        <f t="shared" si="1424"/>
        <v>4330.8599999999997</v>
      </c>
      <c r="LHN55" s="115">
        <f t="shared" ref="LHN55" si="3385">LHM55</f>
        <v>4330.8599999999997</v>
      </c>
      <c r="LHO55" s="115">
        <f t="shared" si="1425"/>
        <v>4330.8599999999997</v>
      </c>
      <c r="LHP55" s="115">
        <f t="shared" si="1425"/>
        <v>4330.8599999999997</v>
      </c>
      <c r="LHQ55" s="115">
        <f t="shared" si="1425"/>
        <v>4330.8599999999997</v>
      </c>
      <c r="LHR55" s="115">
        <f t="shared" si="1425"/>
        <v>4330.8599999999997</v>
      </c>
      <c r="LHS55" s="115">
        <f t="shared" si="1425"/>
        <v>4330.8599999999997</v>
      </c>
      <c r="LHT55" s="115">
        <f t="shared" si="1425"/>
        <v>4330.8599999999997</v>
      </c>
      <c r="LHU55" s="115">
        <f t="shared" si="1425"/>
        <v>4330.8599999999997</v>
      </c>
      <c r="LHV55" s="115">
        <f t="shared" si="1425"/>
        <v>4330.8599999999997</v>
      </c>
      <c r="LHW55" s="115">
        <f t="shared" si="1425"/>
        <v>4330.8599999999997</v>
      </c>
      <c r="LHX55" s="115">
        <f t="shared" si="1425"/>
        <v>4330.8599999999997</v>
      </c>
      <c r="LHY55" s="115">
        <f t="shared" si="1425"/>
        <v>4330.8599999999997</v>
      </c>
      <c r="LHZ55" s="95">
        <f t="shared" si="1426"/>
        <v>51970.32</v>
      </c>
      <c r="LIA55" s="106" t="s">
        <v>862</v>
      </c>
      <c r="LIB55" s="105">
        <v>51970.319999999992</v>
      </c>
      <c r="LIC55" s="90">
        <f t="shared" si="1427"/>
        <v>4330.8599999999997</v>
      </c>
      <c r="LID55" s="115">
        <f t="shared" ref="LID55" si="3386">LIC55</f>
        <v>4330.8599999999997</v>
      </c>
      <c r="LIE55" s="115">
        <f t="shared" si="1428"/>
        <v>4330.8599999999997</v>
      </c>
      <c r="LIF55" s="115">
        <f t="shared" si="1428"/>
        <v>4330.8599999999997</v>
      </c>
      <c r="LIG55" s="115">
        <f t="shared" si="1428"/>
        <v>4330.8599999999997</v>
      </c>
      <c r="LIH55" s="115">
        <f t="shared" si="1428"/>
        <v>4330.8599999999997</v>
      </c>
      <c r="LII55" s="115">
        <f t="shared" si="1428"/>
        <v>4330.8599999999997</v>
      </c>
      <c r="LIJ55" s="115">
        <f t="shared" si="1428"/>
        <v>4330.8599999999997</v>
      </c>
      <c r="LIK55" s="115">
        <f t="shared" si="1428"/>
        <v>4330.8599999999997</v>
      </c>
      <c r="LIL55" s="115">
        <f t="shared" si="1428"/>
        <v>4330.8599999999997</v>
      </c>
      <c r="LIM55" s="115">
        <f t="shared" si="1428"/>
        <v>4330.8599999999997</v>
      </c>
      <c r="LIN55" s="115">
        <f t="shared" si="1428"/>
        <v>4330.8599999999997</v>
      </c>
      <c r="LIO55" s="115">
        <f t="shared" si="1428"/>
        <v>4330.8599999999997</v>
      </c>
      <c r="LIP55" s="95">
        <f t="shared" si="1429"/>
        <v>51970.32</v>
      </c>
      <c r="LIQ55" s="106" t="s">
        <v>862</v>
      </c>
      <c r="LIR55" s="105">
        <v>51970.319999999992</v>
      </c>
      <c r="LIS55" s="90">
        <f t="shared" si="1430"/>
        <v>4330.8599999999997</v>
      </c>
      <c r="LIT55" s="115">
        <f t="shared" ref="LIT55" si="3387">LIS55</f>
        <v>4330.8599999999997</v>
      </c>
      <c r="LIU55" s="115">
        <f t="shared" si="1431"/>
        <v>4330.8599999999997</v>
      </c>
      <c r="LIV55" s="115">
        <f t="shared" si="1431"/>
        <v>4330.8599999999997</v>
      </c>
      <c r="LIW55" s="115">
        <f t="shared" si="1431"/>
        <v>4330.8599999999997</v>
      </c>
      <c r="LIX55" s="115">
        <f t="shared" si="1431"/>
        <v>4330.8599999999997</v>
      </c>
      <c r="LIY55" s="115">
        <f t="shared" si="1431"/>
        <v>4330.8599999999997</v>
      </c>
      <c r="LIZ55" s="115">
        <f t="shared" si="1431"/>
        <v>4330.8599999999997</v>
      </c>
      <c r="LJA55" s="115">
        <f t="shared" si="1431"/>
        <v>4330.8599999999997</v>
      </c>
      <c r="LJB55" s="115">
        <f t="shared" si="1431"/>
        <v>4330.8599999999997</v>
      </c>
      <c r="LJC55" s="115">
        <f t="shared" si="1431"/>
        <v>4330.8599999999997</v>
      </c>
      <c r="LJD55" s="115">
        <f t="shared" si="1431"/>
        <v>4330.8599999999997</v>
      </c>
      <c r="LJE55" s="115">
        <f t="shared" si="1431"/>
        <v>4330.8599999999997</v>
      </c>
      <c r="LJF55" s="95">
        <f t="shared" si="1432"/>
        <v>51970.32</v>
      </c>
      <c r="LJG55" s="106" t="s">
        <v>862</v>
      </c>
      <c r="LJH55" s="105">
        <v>51970.319999999992</v>
      </c>
      <c r="LJI55" s="90">
        <f t="shared" si="1433"/>
        <v>4330.8599999999997</v>
      </c>
      <c r="LJJ55" s="115">
        <f t="shared" ref="LJJ55" si="3388">LJI55</f>
        <v>4330.8599999999997</v>
      </c>
      <c r="LJK55" s="115">
        <f t="shared" si="1434"/>
        <v>4330.8599999999997</v>
      </c>
      <c r="LJL55" s="115">
        <f t="shared" si="1434"/>
        <v>4330.8599999999997</v>
      </c>
      <c r="LJM55" s="115">
        <f t="shared" si="1434"/>
        <v>4330.8599999999997</v>
      </c>
      <c r="LJN55" s="115">
        <f t="shared" si="1434"/>
        <v>4330.8599999999997</v>
      </c>
      <c r="LJO55" s="115">
        <f t="shared" si="1434"/>
        <v>4330.8599999999997</v>
      </c>
      <c r="LJP55" s="115">
        <f t="shared" si="1434"/>
        <v>4330.8599999999997</v>
      </c>
      <c r="LJQ55" s="115">
        <f t="shared" si="1434"/>
        <v>4330.8599999999997</v>
      </c>
      <c r="LJR55" s="115">
        <f t="shared" si="1434"/>
        <v>4330.8599999999997</v>
      </c>
      <c r="LJS55" s="115">
        <f t="shared" si="1434"/>
        <v>4330.8599999999997</v>
      </c>
      <c r="LJT55" s="115">
        <f t="shared" si="1434"/>
        <v>4330.8599999999997</v>
      </c>
      <c r="LJU55" s="115">
        <f t="shared" si="1434"/>
        <v>4330.8599999999997</v>
      </c>
      <c r="LJV55" s="95">
        <f t="shared" si="1435"/>
        <v>51970.32</v>
      </c>
      <c r="LJW55" s="106" t="s">
        <v>862</v>
      </c>
      <c r="LJX55" s="105">
        <v>51970.319999999992</v>
      </c>
      <c r="LJY55" s="90">
        <f t="shared" si="1436"/>
        <v>4330.8599999999997</v>
      </c>
      <c r="LJZ55" s="115">
        <f t="shared" ref="LJZ55" si="3389">LJY55</f>
        <v>4330.8599999999997</v>
      </c>
      <c r="LKA55" s="115">
        <f t="shared" si="1437"/>
        <v>4330.8599999999997</v>
      </c>
      <c r="LKB55" s="115">
        <f t="shared" si="1437"/>
        <v>4330.8599999999997</v>
      </c>
      <c r="LKC55" s="115">
        <f t="shared" si="1437"/>
        <v>4330.8599999999997</v>
      </c>
      <c r="LKD55" s="115">
        <f t="shared" si="1437"/>
        <v>4330.8599999999997</v>
      </c>
      <c r="LKE55" s="115">
        <f t="shared" si="1437"/>
        <v>4330.8599999999997</v>
      </c>
      <c r="LKF55" s="115">
        <f t="shared" si="1437"/>
        <v>4330.8599999999997</v>
      </c>
      <c r="LKG55" s="115">
        <f t="shared" si="1437"/>
        <v>4330.8599999999997</v>
      </c>
      <c r="LKH55" s="115">
        <f t="shared" si="1437"/>
        <v>4330.8599999999997</v>
      </c>
      <c r="LKI55" s="115">
        <f t="shared" si="1437"/>
        <v>4330.8599999999997</v>
      </c>
      <c r="LKJ55" s="115">
        <f t="shared" si="1437"/>
        <v>4330.8599999999997</v>
      </c>
      <c r="LKK55" s="115">
        <f t="shared" si="1437"/>
        <v>4330.8599999999997</v>
      </c>
      <c r="LKL55" s="95">
        <f t="shared" si="1438"/>
        <v>51970.32</v>
      </c>
      <c r="LKM55" s="106" t="s">
        <v>862</v>
      </c>
      <c r="LKN55" s="105">
        <v>51970.319999999992</v>
      </c>
      <c r="LKO55" s="90">
        <f t="shared" si="1439"/>
        <v>4330.8599999999997</v>
      </c>
      <c r="LKP55" s="115">
        <f t="shared" ref="LKP55" si="3390">LKO55</f>
        <v>4330.8599999999997</v>
      </c>
      <c r="LKQ55" s="115">
        <f t="shared" si="1440"/>
        <v>4330.8599999999997</v>
      </c>
      <c r="LKR55" s="115">
        <f t="shared" si="1440"/>
        <v>4330.8599999999997</v>
      </c>
      <c r="LKS55" s="115">
        <f t="shared" si="1440"/>
        <v>4330.8599999999997</v>
      </c>
      <c r="LKT55" s="115">
        <f t="shared" si="1440"/>
        <v>4330.8599999999997</v>
      </c>
      <c r="LKU55" s="115">
        <f t="shared" si="1440"/>
        <v>4330.8599999999997</v>
      </c>
      <c r="LKV55" s="115">
        <f t="shared" si="1440"/>
        <v>4330.8599999999997</v>
      </c>
      <c r="LKW55" s="115">
        <f t="shared" si="1440"/>
        <v>4330.8599999999997</v>
      </c>
      <c r="LKX55" s="115">
        <f t="shared" si="1440"/>
        <v>4330.8599999999997</v>
      </c>
      <c r="LKY55" s="115">
        <f t="shared" si="1440"/>
        <v>4330.8599999999997</v>
      </c>
      <c r="LKZ55" s="115">
        <f t="shared" si="1440"/>
        <v>4330.8599999999997</v>
      </c>
      <c r="LLA55" s="115">
        <f t="shared" si="1440"/>
        <v>4330.8599999999997</v>
      </c>
      <c r="LLB55" s="95">
        <f t="shared" si="1441"/>
        <v>51970.32</v>
      </c>
      <c r="LLC55" s="106" t="s">
        <v>862</v>
      </c>
      <c r="LLD55" s="105">
        <v>51970.319999999992</v>
      </c>
      <c r="LLE55" s="90">
        <f t="shared" si="1442"/>
        <v>4330.8599999999997</v>
      </c>
      <c r="LLF55" s="115">
        <f t="shared" ref="LLF55" si="3391">LLE55</f>
        <v>4330.8599999999997</v>
      </c>
      <c r="LLG55" s="115">
        <f t="shared" si="1443"/>
        <v>4330.8599999999997</v>
      </c>
      <c r="LLH55" s="115">
        <f t="shared" si="1443"/>
        <v>4330.8599999999997</v>
      </c>
      <c r="LLI55" s="115">
        <f t="shared" si="1443"/>
        <v>4330.8599999999997</v>
      </c>
      <c r="LLJ55" s="115">
        <f t="shared" si="1443"/>
        <v>4330.8599999999997</v>
      </c>
      <c r="LLK55" s="115">
        <f t="shared" si="1443"/>
        <v>4330.8599999999997</v>
      </c>
      <c r="LLL55" s="115">
        <f t="shared" si="1443"/>
        <v>4330.8599999999997</v>
      </c>
      <c r="LLM55" s="115">
        <f t="shared" si="1443"/>
        <v>4330.8599999999997</v>
      </c>
      <c r="LLN55" s="115">
        <f t="shared" si="1443"/>
        <v>4330.8599999999997</v>
      </c>
      <c r="LLO55" s="115">
        <f t="shared" si="1443"/>
        <v>4330.8599999999997</v>
      </c>
      <c r="LLP55" s="115">
        <f t="shared" si="1443"/>
        <v>4330.8599999999997</v>
      </c>
      <c r="LLQ55" s="115">
        <f t="shared" si="1443"/>
        <v>4330.8599999999997</v>
      </c>
      <c r="LLR55" s="95">
        <f t="shared" si="1444"/>
        <v>51970.32</v>
      </c>
      <c r="LLS55" s="106" t="s">
        <v>862</v>
      </c>
      <c r="LLT55" s="105">
        <v>51970.319999999992</v>
      </c>
      <c r="LLU55" s="90">
        <f t="shared" si="1445"/>
        <v>4330.8599999999997</v>
      </c>
      <c r="LLV55" s="115">
        <f t="shared" ref="LLV55" si="3392">LLU55</f>
        <v>4330.8599999999997</v>
      </c>
      <c r="LLW55" s="115">
        <f t="shared" si="1446"/>
        <v>4330.8599999999997</v>
      </c>
      <c r="LLX55" s="115">
        <f t="shared" si="1446"/>
        <v>4330.8599999999997</v>
      </c>
      <c r="LLY55" s="115">
        <f t="shared" si="1446"/>
        <v>4330.8599999999997</v>
      </c>
      <c r="LLZ55" s="115">
        <f t="shared" si="1446"/>
        <v>4330.8599999999997</v>
      </c>
      <c r="LMA55" s="115">
        <f t="shared" si="1446"/>
        <v>4330.8599999999997</v>
      </c>
      <c r="LMB55" s="115">
        <f t="shared" si="1446"/>
        <v>4330.8599999999997</v>
      </c>
      <c r="LMC55" s="115">
        <f t="shared" si="1446"/>
        <v>4330.8599999999997</v>
      </c>
      <c r="LMD55" s="115">
        <f t="shared" si="1446"/>
        <v>4330.8599999999997</v>
      </c>
      <c r="LME55" s="115">
        <f t="shared" si="1446"/>
        <v>4330.8599999999997</v>
      </c>
      <c r="LMF55" s="115">
        <f t="shared" si="1446"/>
        <v>4330.8599999999997</v>
      </c>
      <c r="LMG55" s="115">
        <f t="shared" si="1446"/>
        <v>4330.8599999999997</v>
      </c>
      <c r="LMH55" s="95">
        <f t="shared" si="1447"/>
        <v>51970.32</v>
      </c>
      <c r="LMI55" s="106" t="s">
        <v>862</v>
      </c>
      <c r="LMJ55" s="105">
        <v>51970.319999999992</v>
      </c>
      <c r="LMK55" s="90">
        <f t="shared" si="1448"/>
        <v>4330.8599999999997</v>
      </c>
      <c r="LML55" s="115">
        <f t="shared" ref="LML55" si="3393">LMK55</f>
        <v>4330.8599999999997</v>
      </c>
      <c r="LMM55" s="115">
        <f t="shared" si="1449"/>
        <v>4330.8599999999997</v>
      </c>
      <c r="LMN55" s="115">
        <f t="shared" si="1449"/>
        <v>4330.8599999999997</v>
      </c>
      <c r="LMO55" s="115">
        <f t="shared" si="1449"/>
        <v>4330.8599999999997</v>
      </c>
      <c r="LMP55" s="115">
        <f t="shared" si="1449"/>
        <v>4330.8599999999997</v>
      </c>
      <c r="LMQ55" s="115">
        <f t="shared" si="1449"/>
        <v>4330.8599999999997</v>
      </c>
      <c r="LMR55" s="115">
        <f t="shared" si="1449"/>
        <v>4330.8599999999997</v>
      </c>
      <c r="LMS55" s="115">
        <f t="shared" si="1449"/>
        <v>4330.8599999999997</v>
      </c>
      <c r="LMT55" s="115">
        <f t="shared" si="1449"/>
        <v>4330.8599999999997</v>
      </c>
      <c r="LMU55" s="115">
        <f t="shared" si="1449"/>
        <v>4330.8599999999997</v>
      </c>
      <c r="LMV55" s="115">
        <f t="shared" si="1449"/>
        <v>4330.8599999999997</v>
      </c>
      <c r="LMW55" s="115">
        <f t="shared" si="1449"/>
        <v>4330.8599999999997</v>
      </c>
      <c r="LMX55" s="95">
        <f t="shared" si="1450"/>
        <v>51970.32</v>
      </c>
      <c r="LMY55" s="106" t="s">
        <v>862</v>
      </c>
      <c r="LMZ55" s="105">
        <v>51970.319999999992</v>
      </c>
      <c r="LNA55" s="90">
        <f t="shared" si="1451"/>
        <v>4330.8599999999997</v>
      </c>
      <c r="LNB55" s="115">
        <f t="shared" ref="LNB55" si="3394">LNA55</f>
        <v>4330.8599999999997</v>
      </c>
      <c r="LNC55" s="115">
        <f t="shared" si="1452"/>
        <v>4330.8599999999997</v>
      </c>
      <c r="LND55" s="115">
        <f t="shared" si="1452"/>
        <v>4330.8599999999997</v>
      </c>
      <c r="LNE55" s="115">
        <f t="shared" si="1452"/>
        <v>4330.8599999999997</v>
      </c>
      <c r="LNF55" s="115">
        <f t="shared" si="1452"/>
        <v>4330.8599999999997</v>
      </c>
      <c r="LNG55" s="115">
        <f t="shared" si="1452"/>
        <v>4330.8599999999997</v>
      </c>
      <c r="LNH55" s="115">
        <f t="shared" si="1452"/>
        <v>4330.8599999999997</v>
      </c>
      <c r="LNI55" s="115">
        <f t="shared" si="1452"/>
        <v>4330.8599999999997</v>
      </c>
      <c r="LNJ55" s="115">
        <f t="shared" si="1452"/>
        <v>4330.8599999999997</v>
      </c>
      <c r="LNK55" s="115">
        <f t="shared" si="1452"/>
        <v>4330.8599999999997</v>
      </c>
      <c r="LNL55" s="115">
        <f t="shared" si="1452"/>
        <v>4330.8599999999997</v>
      </c>
      <c r="LNM55" s="115">
        <f t="shared" si="1452"/>
        <v>4330.8599999999997</v>
      </c>
      <c r="LNN55" s="95">
        <f t="shared" si="1453"/>
        <v>51970.32</v>
      </c>
      <c r="LNO55" s="106" t="s">
        <v>862</v>
      </c>
      <c r="LNP55" s="105">
        <v>51970.319999999992</v>
      </c>
      <c r="LNQ55" s="90">
        <f t="shared" si="1454"/>
        <v>4330.8599999999997</v>
      </c>
      <c r="LNR55" s="115">
        <f t="shared" ref="LNR55" si="3395">LNQ55</f>
        <v>4330.8599999999997</v>
      </c>
      <c r="LNS55" s="115">
        <f t="shared" si="1455"/>
        <v>4330.8599999999997</v>
      </c>
      <c r="LNT55" s="115">
        <f t="shared" si="1455"/>
        <v>4330.8599999999997</v>
      </c>
      <c r="LNU55" s="115">
        <f t="shared" si="1455"/>
        <v>4330.8599999999997</v>
      </c>
      <c r="LNV55" s="115">
        <f t="shared" si="1455"/>
        <v>4330.8599999999997</v>
      </c>
      <c r="LNW55" s="115">
        <f t="shared" si="1455"/>
        <v>4330.8599999999997</v>
      </c>
      <c r="LNX55" s="115">
        <f t="shared" si="1455"/>
        <v>4330.8599999999997</v>
      </c>
      <c r="LNY55" s="115">
        <f t="shared" si="1455"/>
        <v>4330.8599999999997</v>
      </c>
      <c r="LNZ55" s="115">
        <f t="shared" si="1455"/>
        <v>4330.8599999999997</v>
      </c>
      <c r="LOA55" s="115">
        <f t="shared" si="1455"/>
        <v>4330.8599999999997</v>
      </c>
      <c r="LOB55" s="115">
        <f t="shared" si="1455"/>
        <v>4330.8599999999997</v>
      </c>
      <c r="LOC55" s="115">
        <f t="shared" si="1455"/>
        <v>4330.8599999999997</v>
      </c>
      <c r="LOD55" s="95">
        <f t="shared" si="1456"/>
        <v>51970.32</v>
      </c>
      <c r="LOE55" s="106" t="s">
        <v>862</v>
      </c>
      <c r="LOF55" s="105">
        <v>51970.319999999992</v>
      </c>
      <c r="LOG55" s="90">
        <f t="shared" si="1457"/>
        <v>4330.8599999999997</v>
      </c>
      <c r="LOH55" s="115">
        <f t="shared" ref="LOH55" si="3396">LOG55</f>
        <v>4330.8599999999997</v>
      </c>
      <c r="LOI55" s="115">
        <f t="shared" si="1458"/>
        <v>4330.8599999999997</v>
      </c>
      <c r="LOJ55" s="115">
        <f t="shared" si="1458"/>
        <v>4330.8599999999997</v>
      </c>
      <c r="LOK55" s="115">
        <f t="shared" si="1458"/>
        <v>4330.8599999999997</v>
      </c>
      <c r="LOL55" s="115">
        <f t="shared" si="1458"/>
        <v>4330.8599999999997</v>
      </c>
      <c r="LOM55" s="115">
        <f t="shared" si="1458"/>
        <v>4330.8599999999997</v>
      </c>
      <c r="LON55" s="115">
        <f t="shared" si="1458"/>
        <v>4330.8599999999997</v>
      </c>
      <c r="LOO55" s="115">
        <f t="shared" si="1458"/>
        <v>4330.8599999999997</v>
      </c>
      <c r="LOP55" s="115">
        <f t="shared" si="1458"/>
        <v>4330.8599999999997</v>
      </c>
      <c r="LOQ55" s="115">
        <f t="shared" si="1458"/>
        <v>4330.8599999999997</v>
      </c>
      <c r="LOR55" s="115">
        <f t="shared" si="1458"/>
        <v>4330.8599999999997</v>
      </c>
      <c r="LOS55" s="115">
        <f t="shared" si="1458"/>
        <v>4330.8599999999997</v>
      </c>
      <c r="LOT55" s="95">
        <f t="shared" si="1459"/>
        <v>51970.32</v>
      </c>
      <c r="LOU55" s="106" t="s">
        <v>862</v>
      </c>
      <c r="LOV55" s="105">
        <v>51970.319999999992</v>
      </c>
      <c r="LOW55" s="90">
        <f t="shared" si="1460"/>
        <v>4330.8599999999997</v>
      </c>
      <c r="LOX55" s="115">
        <f t="shared" ref="LOX55" si="3397">LOW55</f>
        <v>4330.8599999999997</v>
      </c>
      <c r="LOY55" s="115">
        <f t="shared" si="1461"/>
        <v>4330.8599999999997</v>
      </c>
      <c r="LOZ55" s="115">
        <f t="shared" si="1461"/>
        <v>4330.8599999999997</v>
      </c>
      <c r="LPA55" s="115">
        <f t="shared" si="1461"/>
        <v>4330.8599999999997</v>
      </c>
      <c r="LPB55" s="115">
        <f t="shared" si="1461"/>
        <v>4330.8599999999997</v>
      </c>
      <c r="LPC55" s="115">
        <f t="shared" si="1461"/>
        <v>4330.8599999999997</v>
      </c>
      <c r="LPD55" s="115">
        <f t="shared" si="1461"/>
        <v>4330.8599999999997</v>
      </c>
      <c r="LPE55" s="115">
        <f t="shared" si="1461"/>
        <v>4330.8599999999997</v>
      </c>
      <c r="LPF55" s="115">
        <f t="shared" si="1461"/>
        <v>4330.8599999999997</v>
      </c>
      <c r="LPG55" s="115">
        <f t="shared" si="1461"/>
        <v>4330.8599999999997</v>
      </c>
      <c r="LPH55" s="115">
        <f t="shared" si="1461"/>
        <v>4330.8599999999997</v>
      </c>
      <c r="LPI55" s="115">
        <f t="shared" si="1461"/>
        <v>4330.8599999999997</v>
      </c>
      <c r="LPJ55" s="95">
        <f t="shared" si="1462"/>
        <v>51970.32</v>
      </c>
      <c r="LPK55" s="106" t="s">
        <v>862</v>
      </c>
      <c r="LPL55" s="105">
        <v>51970.319999999992</v>
      </c>
      <c r="LPM55" s="90">
        <f t="shared" si="1463"/>
        <v>4330.8599999999997</v>
      </c>
      <c r="LPN55" s="115">
        <f t="shared" ref="LPN55" si="3398">LPM55</f>
        <v>4330.8599999999997</v>
      </c>
      <c r="LPO55" s="115">
        <f t="shared" si="1464"/>
        <v>4330.8599999999997</v>
      </c>
      <c r="LPP55" s="115">
        <f t="shared" si="1464"/>
        <v>4330.8599999999997</v>
      </c>
      <c r="LPQ55" s="115">
        <f t="shared" si="1464"/>
        <v>4330.8599999999997</v>
      </c>
      <c r="LPR55" s="115">
        <f t="shared" si="1464"/>
        <v>4330.8599999999997</v>
      </c>
      <c r="LPS55" s="115">
        <f t="shared" si="1464"/>
        <v>4330.8599999999997</v>
      </c>
      <c r="LPT55" s="115">
        <f t="shared" si="1464"/>
        <v>4330.8599999999997</v>
      </c>
      <c r="LPU55" s="115">
        <f t="shared" si="1464"/>
        <v>4330.8599999999997</v>
      </c>
      <c r="LPV55" s="115">
        <f t="shared" si="1464"/>
        <v>4330.8599999999997</v>
      </c>
      <c r="LPW55" s="115">
        <f t="shared" si="1464"/>
        <v>4330.8599999999997</v>
      </c>
      <c r="LPX55" s="115">
        <f t="shared" si="1464"/>
        <v>4330.8599999999997</v>
      </c>
      <c r="LPY55" s="115">
        <f t="shared" si="1464"/>
        <v>4330.8599999999997</v>
      </c>
      <c r="LPZ55" s="95">
        <f t="shared" si="1465"/>
        <v>51970.32</v>
      </c>
      <c r="LQA55" s="106" t="s">
        <v>862</v>
      </c>
      <c r="LQB55" s="105">
        <v>51970.319999999992</v>
      </c>
      <c r="LQC55" s="90">
        <f t="shared" si="1466"/>
        <v>4330.8599999999997</v>
      </c>
      <c r="LQD55" s="115">
        <f t="shared" ref="LQD55" si="3399">LQC55</f>
        <v>4330.8599999999997</v>
      </c>
      <c r="LQE55" s="115">
        <f t="shared" si="1467"/>
        <v>4330.8599999999997</v>
      </c>
      <c r="LQF55" s="115">
        <f t="shared" si="1467"/>
        <v>4330.8599999999997</v>
      </c>
      <c r="LQG55" s="115">
        <f t="shared" si="1467"/>
        <v>4330.8599999999997</v>
      </c>
      <c r="LQH55" s="115">
        <f t="shared" si="1467"/>
        <v>4330.8599999999997</v>
      </c>
      <c r="LQI55" s="115">
        <f t="shared" si="1467"/>
        <v>4330.8599999999997</v>
      </c>
      <c r="LQJ55" s="115">
        <f t="shared" si="1467"/>
        <v>4330.8599999999997</v>
      </c>
      <c r="LQK55" s="115">
        <f t="shared" si="1467"/>
        <v>4330.8599999999997</v>
      </c>
      <c r="LQL55" s="115">
        <f t="shared" si="1467"/>
        <v>4330.8599999999997</v>
      </c>
      <c r="LQM55" s="115">
        <f t="shared" si="1467"/>
        <v>4330.8599999999997</v>
      </c>
      <c r="LQN55" s="115">
        <f t="shared" si="1467"/>
        <v>4330.8599999999997</v>
      </c>
      <c r="LQO55" s="115">
        <f t="shared" si="1467"/>
        <v>4330.8599999999997</v>
      </c>
      <c r="LQP55" s="95">
        <f t="shared" si="1468"/>
        <v>51970.32</v>
      </c>
      <c r="LQQ55" s="106" t="s">
        <v>862</v>
      </c>
      <c r="LQR55" s="105">
        <v>51970.319999999992</v>
      </c>
      <c r="LQS55" s="90">
        <f t="shared" si="1469"/>
        <v>4330.8599999999997</v>
      </c>
      <c r="LQT55" s="115">
        <f t="shared" ref="LQT55" si="3400">LQS55</f>
        <v>4330.8599999999997</v>
      </c>
      <c r="LQU55" s="115">
        <f t="shared" si="1470"/>
        <v>4330.8599999999997</v>
      </c>
      <c r="LQV55" s="115">
        <f t="shared" si="1470"/>
        <v>4330.8599999999997</v>
      </c>
      <c r="LQW55" s="115">
        <f t="shared" si="1470"/>
        <v>4330.8599999999997</v>
      </c>
      <c r="LQX55" s="115">
        <f t="shared" si="1470"/>
        <v>4330.8599999999997</v>
      </c>
      <c r="LQY55" s="115">
        <f t="shared" si="1470"/>
        <v>4330.8599999999997</v>
      </c>
      <c r="LQZ55" s="115">
        <f t="shared" si="1470"/>
        <v>4330.8599999999997</v>
      </c>
      <c r="LRA55" s="115">
        <f t="shared" si="1470"/>
        <v>4330.8599999999997</v>
      </c>
      <c r="LRB55" s="115">
        <f t="shared" si="1470"/>
        <v>4330.8599999999997</v>
      </c>
      <c r="LRC55" s="115">
        <f t="shared" si="1470"/>
        <v>4330.8599999999997</v>
      </c>
      <c r="LRD55" s="115">
        <f t="shared" si="1470"/>
        <v>4330.8599999999997</v>
      </c>
      <c r="LRE55" s="115">
        <f t="shared" si="1470"/>
        <v>4330.8599999999997</v>
      </c>
      <c r="LRF55" s="95">
        <f t="shared" si="1471"/>
        <v>51970.32</v>
      </c>
      <c r="LRG55" s="106" t="s">
        <v>862</v>
      </c>
      <c r="LRH55" s="105">
        <v>51970.319999999992</v>
      </c>
      <c r="LRI55" s="90">
        <f t="shared" si="1472"/>
        <v>4330.8599999999997</v>
      </c>
      <c r="LRJ55" s="115">
        <f t="shared" ref="LRJ55" si="3401">LRI55</f>
        <v>4330.8599999999997</v>
      </c>
      <c r="LRK55" s="115">
        <f t="shared" si="1473"/>
        <v>4330.8599999999997</v>
      </c>
      <c r="LRL55" s="115">
        <f t="shared" si="1473"/>
        <v>4330.8599999999997</v>
      </c>
      <c r="LRM55" s="115">
        <f t="shared" si="1473"/>
        <v>4330.8599999999997</v>
      </c>
      <c r="LRN55" s="115">
        <f t="shared" si="1473"/>
        <v>4330.8599999999997</v>
      </c>
      <c r="LRO55" s="115">
        <f t="shared" si="1473"/>
        <v>4330.8599999999997</v>
      </c>
      <c r="LRP55" s="115">
        <f t="shared" si="1473"/>
        <v>4330.8599999999997</v>
      </c>
      <c r="LRQ55" s="115">
        <f t="shared" si="1473"/>
        <v>4330.8599999999997</v>
      </c>
      <c r="LRR55" s="115">
        <f t="shared" si="1473"/>
        <v>4330.8599999999997</v>
      </c>
      <c r="LRS55" s="115">
        <f t="shared" si="1473"/>
        <v>4330.8599999999997</v>
      </c>
      <c r="LRT55" s="115">
        <f t="shared" si="1473"/>
        <v>4330.8599999999997</v>
      </c>
      <c r="LRU55" s="115">
        <f t="shared" si="1473"/>
        <v>4330.8599999999997</v>
      </c>
      <c r="LRV55" s="95">
        <f t="shared" si="1474"/>
        <v>51970.32</v>
      </c>
      <c r="LRW55" s="106" t="s">
        <v>862</v>
      </c>
      <c r="LRX55" s="105">
        <v>51970.319999999992</v>
      </c>
      <c r="LRY55" s="90">
        <f t="shared" si="1475"/>
        <v>4330.8599999999997</v>
      </c>
      <c r="LRZ55" s="115">
        <f t="shared" ref="LRZ55" si="3402">LRY55</f>
        <v>4330.8599999999997</v>
      </c>
      <c r="LSA55" s="115">
        <f t="shared" si="1476"/>
        <v>4330.8599999999997</v>
      </c>
      <c r="LSB55" s="115">
        <f t="shared" si="1476"/>
        <v>4330.8599999999997</v>
      </c>
      <c r="LSC55" s="115">
        <f t="shared" si="1476"/>
        <v>4330.8599999999997</v>
      </c>
      <c r="LSD55" s="115">
        <f t="shared" si="1476"/>
        <v>4330.8599999999997</v>
      </c>
      <c r="LSE55" s="115">
        <f t="shared" si="1476"/>
        <v>4330.8599999999997</v>
      </c>
      <c r="LSF55" s="115">
        <f t="shared" si="1476"/>
        <v>4330.8599999999997</v>
      </c>
      <c r="LSG55" s="115">
        <f t="shared" si="1476"/>
        <v>4330.8599999999997</v>
      </c>
      <c r="LSH55" s="115">
        <f t="shared" si="1476"/>
        <v>4330.8599999999997</v>
      </c>
      <c r="LSI55" s="115">
        <f t="shared" si="1476"/>
        <v>4330.8599999999997</v>
      </c>
      <c r="LSJ55" s="115">
        <f t="shared" si="1476"/>
        <v>4330.8599999999997</v>
      </c>
      <c r="LSK55" s="115">
        <f t="shared" si="1476"/>
        <v>4330.8599999999997</v>
      </c>
      <c r="LSL55" s="95">
        <f t="shared" si="1477"/>
        <v>51970.32</v>
      </c>
      <c r="LSM55" s="106" t="s">
        <v>862</v>
      </c>
      <c r="LSN55" s="105">
        <v>51970.319999999992</v>
      </c>
      <c r="LSO55" s="90">
        <f t="shared" si="1478"/>
        <v>4330.8599999999997</v>
      </c>
      <c r="LSP55" s="115">
        <f t="shared" ref="LSP55" si="3403">LSO55</f>
        <v>4330.8599999999997</v>
      </c>
      <c r="LSQ55" s="115">
        <f t="shared" si="1479"/>
        <v>4330.8599999999997</v>
      </c>
      <c r="LSR55" s="115">
        <f t="shared" si="1479"/>
        <v>4330.8599999999997</v>
      </c>
      <c r="LSS55" s="115">
        <f t="shared" si="1479"/>
        <v>4330.8599999999997</v>
      </c>
      <c r="LST55" s="115">
        <f t="shared" si="1479"/>
        <v>4330.8599999999997</v>
      </c>
      <c r="LSU55" s="115">
        <f t="shared" si="1479"/>
        <v>4330.8599999999997</v>
      </c>
      <c r="LSV55" s="115">
        <f t="shared" si="1479"/>
        <v>4330.8599999999997</v>
      </c>
      <c r="LSW55" s="115">
        <f t="shared" si="1479"/>
        <v>4330.8599999999997</v>
      </c>
      <c r="LSX55" s="115">
        <f t="shared" si="1479"/>
        <v>4330.8599999999997</v>
      </c>
      <c r="LSY55" s="115">
        <f t="shared" si="1479"/>
        <v>4330.8599999999997</v>
      </c>
      <c r="LSZ55" s="115">
        <f t="shared" si="1479"/>
        <v>4330.8599999999997</v>
      </c>
      <c r="LTA55" s="115">
        <f t="shared" si="1479"/>
        <v>4330.8599999999997</v>
      </c>
      <c r="LTB55" s="95">
        <f t="shared" si="1480"/>
        <v>51970.32</v>
      </c>
      <c r="LTC55" s="106" t="s">
        <v>862</v>
      </c>
      <c r="LTD55" s="105">
        <v>51970.319999999992</v>
      </c>
      <c r="LTE55" s="90">
        <f t="shared" si="1481"/>
        <v>4330.8599999999997</v>
      </c>
      <c r="LTF55" s="115">
        <f t="shared" ref="LTF55" si="3404">LTE55</f>
        <v>4330.8599999999997</v>
      </c>
      <c r="LTG55" s="115">
        <f t="shared" si="1482"/>
        <v>4330.8599999999997</v>
      </c>
      <c r="LTH55" s="115">
        <f t="shared" si="1482"/>
        <v>4330.8599999999997</v>
      </c>
      <c r="LTI55" s="115">
        <f t="shared" si="1482"/>
        <v>4330.8599999999997</v>
      </c>
      <c r="LTJ55" s="115">
        <f t="shared" si="1482"/>
        <v>4330.8599999999997</v>
      </c>
      <c r="LTK55" s="115">
        <f t="shared" si="1482"/>
        <v>4330.8599999999997</v>
      </c>
      <c r="LTL55" s="115">
        <f t="shared" si="1482"/>
        <v>4330.8599999999997</v>
      </c>
      <c r="LTM55" s="115">
        <f t="shared" si="1482"/>
        <v>4330.8599999999997</v>
      </c>
      <c r="LTN55" s="115">
        <f t="shared" si="1482"/>
        <v>4330.8599999999997</v>
      </c>
      <c r="LTO55" s="115">
        <f t="shared" si="1482"/>
        <v>4330.8599999999997</v>
      </c>
      <c r="LTP55" s="115">
        <f t="shared" si="1482"/>
        <v>4330.8599999999997</v>
      </c>
      <c r="LTQ55" s="115">
        <f t="shared" si="1482"/>
        <v>4330.8599999999997</v>
      </c>
      <c r="LTR55" s="95">
        <f t="shared" si="1483"/>
        <v>51970.32</v>
      </c>
      <c r="LTS55" s="106" t="s">
        <v>862</v>
      </c>
      <c r="LTT55" s="105">
        <v>51970.319999999992</v>
      </c>
      <c r="LTU55" s="90">
        <f t="shared" si="1484"/>
        <v>4330.8599999999997</v>
      </c>
      <c r="LTV55" s="115">
        <f t="shared" ref="LTV55" si="3405">LTU55</f>
        <v>4330.8599999999997</v>
      </c>
      <c r="LTW55" s="115">
        <f t="shared" si="1485"/>
        <v>4330.8599999999997</v>
      </c>
      <c r="LTX55" s="115">
        <f t="shared" si="1485"/>
        <v>4330.8599999999997</v>
      </c>
      <c r="LTY55" s="115">
        <f t="shared" si="1485"/>
        <v>4330.8599999999997</v>
      </c>
      <c r="LTZ55" s="115">
        <f t="shared" si="1485"/>
        <v>4330.8599999999997</v>
      </c>
      <c r="LUA55" s="115">
        <f t="shared" si="1485"/>
        <v>4330.8599999999997</v>
      </c>
      <c r="LUB55" s="115">
        <f t="shared" si="1485"/>
        <v>4330.8599999999997</v>
      </c>
      <c r="LUC55" s="115">
        <f t="shared" si="1485"/>
        <v>4330.8599999999997</v>
      </c>
      <c r="LUD55" s="115">
        <f t="shared" si="1485"/>
        <v>4330.8599999999997</v>
      </c>
      <c r="LUE55" s="115">
        <f t="shared" si="1485"/>
        <v>4330.8599999999997</v>
      </c>
      <c r="LUF55" s="115">
        <f t="shared" si="1485"/>
        <v>4330.8599999999997</v>
      </c>
      <c r="LUG55" s="115">
        <f t="shared" si="1485"/>
        <v>4330.8599999999997</v>
      </c>
      <c r="LUH55" s="95">
        <f t="shared" si="1486"/>
        <v>51970.32</v>
      </c>
      <c r="LUI55" s="106" t="s">
        <v>862</v>
      </c>
      <c r="LUJ55" s="105">
        <v>51970.319999999992</v>
      </c>
      <c r="LUK55" s="90">
        <f t="shared" si="1487"/>
        <v>4330.8599999999997</v>
      </c>
      <c r="LUL55" s="115">
        <f t="shared" ref="LUL55" si="3406">LUK55</f>
        <v>4330.8599999999997</v>
      </c>
      <c r="LUM55" s="115">
        <f t="shared" si="1488"/>
        <v>4330.8599999999997</v>
      </c>
      <c r="LUN55" s="115">
        <f t="shared" si="1488"/>
        <v>4330.8599999999997</v>
      </c>
      <c r="LUO55" s="115">
        <f t="shared" si="1488"/>
        <v>4330.8599999999997</v>
      </c>
      <c r="LUP55" s="115">
        <f t="shared" si="1488"/>
        <v>4330.8599999999997</v>
      </c>
      <c r="LUQ55" s="115">
        <f t="shared" si="1488"/>
        <v>4330.8599999999997</v>
      </c>
      <c r="LUR55" s="115">
        <f t="shared" si="1488"/>
        <v>4330.8599999999997</v>
      </c>
      <c r="LUS55" s="115">
        <f t="shared" si="1488"/>
        <v>4330.8599999999997</v>
      </c>
      <c r="LUT55" s="115">
        <f t="shared" si="1488"/>
        <v>4330.8599999999997</v>
      </c>
      <c r="LUU55" s="115">
        <f t="shared" si="1488"/>
        <v>4330.8599999999997</v>
      </c>
      <c r="LUV55" s="115">
        <f t="shared" si="1488"/>
        <v>4330.8599999999997</v>
      </c>
      <c r="LUW55" s="115">
        <f t="shared" si="1488"/>
        <v>4330.8599999999997</v>
      </c>
      <c r="LUX55" s="95">
        <f t="shared" si="1489"/>
        <v>51970.32</v>
      </c>
      <c r="LUY55" s="106" t="s">
        <v>862</v>
      </c>
      <c r="LUZ55" s="105">
        <v>51970.319999999992</v>
      </c>
      <c r="LVA55" s="90">
        <f t="shared" si="1490"/>
        <v>4330.8599999999997</v>
      </c>
      <c r="LVB55" s="115">
        <f t="shared" ref="LVB55" si="3407">LVA55</f>
        <v>4330.8599999999997</v>
      </c>
      <c r="LVC55" s="115">
        <f t="shared" si="1491"/>
        <v>4330.8599999999997</v>
      </c>
      <c r="LVD55" s="115">
        <f t="shared" si="1491"/>
        <v>4330.8599999999997</v>
      </c>
      <c r="LVE55" s="115">
        <f t="shared" si="1491"/>
        <v>4330.8599999999997</v>
      </c>
      <c r="LVF55" s="115">
        <f t="shared" si="1491"/>
        <v>4330.8599999999997</v>
      </c>
      <c r="LVG55" s="115">
        <f t="shared" si="1491"/>
        <v>4330.8599999999997</v>
      </c>
      <c r="LVH55" s="115">
        <f t="shared" si="1491"/>
        <v>4330.8599999999997</v>
      </c>
      <c r="LVI55" s="115">
        <f t="shared" si="1491"/>
        <v>4330.8599999999997</v>
      </c>
      <c r="LVJ55" s="115">
        <f t="shared" si="1491"/>
        <v>4330.8599999999997</v>
      </c>
      <c r="LVK55" s="115">
        <f t="shared" si="1491"/>
        <v>4330.8599999999997</v>
      </c>
      <c r="LVL55" s="115">
        <f t="shared" si="1491"/>
        <v>4330.8599999999997</v>
      </c>
      <c r="LVM55" s="115">
        <f t="shared" si="1491"/>
        <v>4330.8599999999997</v>
      </c>
      <c r="LVN55" s="95">
        <f t="shared" si="1492"/>
        <v>51970.32</v>
      </c>
      <c r="LVO55" s="106" t="s">
        <v>862</v>
      </c>
      <c r="LVP55" s="105">
        <v>51970.319999999992</v>
      </c>
      <c r="LVQ55" s="90">
        <f t="shared" si="1493"/>
        <v>4330.8599999999997</v>
      </c>
      <c r="LVR55" s="115">
        <f t="shared" ref="LVR55" si="3408">LVQ55</f>
        <v>4330.8599999999997</v>
      </c>
      <c r="LVS55" s="115">
        <f t="shared" si="1494"/>
        <v>4330.8599999999997</v>
      </c>
      <c r="LVT55" s="115">
        <f t="shared" si="1494"/>
        <v>4330.8599999999997</v>
      </c>
      <c r="LVU55" s="115">
        <f t="shared" si="1494"/>
        <v>4330.8599999999997</v>
      </c>
      <c r="LVV55" s="115">
        <f t="shared" si="1494"/>
        <v>4330.8599999999997</v>
      </c>
      <c r="LVW55" s="115">
        <f t="shared" si="1494"/>
        <v>4330.8599999999997</v>
      </c>
      <c r="LVX55" s="115">
        <f t="shared" si="1494"/>
        <v>4330.8599999999997</v>
      </c>
      <c r="LVY55" s="115">
        <f t="shared" si="1494"/>
        <v>4330.8599999999997</v>
      </c>
      <c r="LVZ55" s="115">
        <f t="shared" si="1494"/>
        <v>4330.8599999999997</v>
      </c>
      <c r="LWA55" s="115">
        <f t="shared" si="1494"/>
        <v>4330.8599999999997</v>
      </c>
      <c r="LWB55" s="115">
        <f t="shared" si="1494"/>
        <v>4330.8599999999997</v>
      </c>
      <c r="LWC55" s="115">
        <f t="shared" si="1494"/>
        <v>4330.8599999999997</v>
      </c>
      <c r="LWD55" s="95">
        <f t="shared" si="1495"/>
        <v>51970.32</v>
      </c>
      <c r="LWE55" s="106" t="s">
        <v>862</v>
      </c>
      <c r="LWF55" s="105">
        <v>51970.319999999992</v>
      </c>
      <c r="LWG55" s="90">
        <f t="shared" si="1496"/>
        <v>4330.8599999999997</v>
      </c>
      <c r="LWH55" s="115">
        <f t="shared" ref="LWH55" si="3409">LWG55</f>
        <v>4330.8599999999997</v>
      </c>
      <c r="LWI55" s="115">
        <f t="shared" si="1497"/>
        <v>4330.8599999999997</v>
      </c>
      <c r="LWJ55" s="115">
        <f t="shared" si="1497"/>
        <v>4330.8599999999997</v>
      </c>
      <c r="LWK55" s="115">
        <f t="shared" si="1497"/>
        <v>4330.8599999999997</v>
      </c>
      <c r="LWL55" s="115">
        <f t="shared" si="1497"/>
        <v>4330.8599999999997</v>
      </c>
      <c r="LWM55" s="115">
        <f t="shared" si="1497"/>
        <v>4330.8599999999997</v>
      </c>
      <c r="LWN55" s="115">
        <f t="shared" si="1497"/>
        <v>4330.8599999999997</v>
      </c>
      <c r="LWO55" s="115">
        <f t="shared" si="1497"/>
        <v>4330.8599999999997</v>
      </c>
      <c r="LWP55" s="115">
        <f t="shared" si="1497"/>
        <v>4330.8599999999997</v>
      </c>
      <c r="LWQ55" s="115">
        <f t="shared" si="1497"/>
        <v>4330.8599999999997</v>
      </c>
      <c r="LWR55" s="115">
        <f t="shared" si="1497"/>
        <v>4330.8599999999997</v>
      </c>
      <c r="LWS55" s="115">
        <f t="shared" si="1497"/>
        <v>4330.8599999999997</v>
      </c>
      <c r="LWT55" s="95">
        <f t="shared" si="1498"/>
        <v>51970.32</v>
      </c>
      <c r="LWU55" s="106" t="s">
        <v>862</v>
      </c>
      <c r="LWV55" s="105">
        <v>51970.319999999992</v>
      </c>
      <c r="LWW55" s="90">
        <f t="shared" si="1499"/>
        <v>4330.8599999999997</v>
      </c>
      <c r="LWX55" s="115">
        <f t="shared" ref="LWX55" si="3410">LWW55</f>
        <v>4330.8599999999997</v>
      </c>
      <c r="LWY55" s="115">
        <f t="shared" si="1500"/>
        <v>4330.8599999999997</v>
      </c>
      <c r="LWZ55" s="115">
        <f t="shared" si="1500"/>
        <v>4330.8599999999997</v>
      </c>
      <c r="LXA55" s="115">
        <f t="shared" si="1500"/>
        <v>4330.8599999999997</v>
      </c>
      <c r="LXB55" s="115">
        <f t="shared" si="1500"/>
        <v>4330.8599999999997</v>
      </c>
      <c r="LXC55" s="115">
        <f t="shared" si="1500"/>
        <v>4330.8599999999997</v>
      </c>
      <c r="LXD55" s="115">
        <f t="shared" si="1500"/>
        <v>4330.8599999999997</v>
      </c>
      <c r="LXE55" s="115">
        <f t="shared" si="1500"/>
        <v>4330.8599999999997</v>
      </c>
      <c r="LXF55" s="115">
        <f t="shared" si="1500"/>
        <v>4330.8599999999997</v>
      </c>
      <c r="LXG55" s="115">
        <f t="shared" si="1500"/>
        <v>4330.8599999999997</v>
      </c>
      <c r="LXH55" s="115">
        <f t="shared" si="1500"/>
        <v>4330.8599999999997</v>
      </c>
      <c r="LXI55" s="115">
        <f t="shared" si="1500"/>
        <v>4330.8599999999997</v>
      </c>
      <c r="LXJ55" s="95">
        <f t="shared" si="1501"/>
        <v>51970.32</v>
      </c>
      <c r="LXK55" s="106" t="s">
        <v>862</v>
      </c>
      <c r="LXL55" s="105">
        <v>51970.319999999992</v>
      </c>
      <c r="LXM55" s="90">
        <f t="shared" si="1502"/>
        <v>4330.8599999999997</v>
      </c>
      <c r="LXN55" s="115">
        <f t="shared" ref="LXN55" si="3411">LXM55</f>
        <v>4330.8599999999997</v>
      </c>
      <c r="LXO55" s="115">
        <f t="shared" si="1503"/>
        <v>4330.8599999999997</v>
      </c>
      <c r="LXP55" s="115">
        <f t="shared" si="1503"/>
        <v>4330.8599999999997</v>
      </c>
      <c r="LXQ55" s="115">
        <f t="shared" si="1503"/>
        <v>4330.8599999999997</v>
      </c>
      <c r="LXR55" s="115">
        <f t="shared" si="1503"/>
        <v>4330.8599999999997</v>
      </c>
      <c r="LXS55" s="115">
        <f t="shared" si="1503"/>
        <v>4330.8599999999997</v>
      </c>
      <c r="LXT55" s="115">
        <f t="shared" si="1503"/>
        <v>4330.8599999999997</v>
      </c>
      <c r="LXU55" s="115">
        <f t="shared" si="1503"/>
        <v>4330.8599999999997</v>
      </c>
      <c r="LXV55" s="115">
        <f t="shared" si="1503"/>
        <v>4330.8599999999997</v>
      </c>
      <c r="LXW55" s="115">
        <f t="shared" si="1503"/>
        <v>4330.8599999999997</v>
      </c>
      <c r="LXX55" s="115">
        <f t="shared" si="1503"/>
        <v>4330.8599999999997</v>
      </c>
      <c r="LXY55" s="115">
        <f t="shared" si="1503"/>
        <v>4330.8599999999997</v>
      </c>
      <c r="LXZ55" s="95">
        <f t="shared" si="1504"/>
        <v>51970.32</v>
      </c>
      <c r="LYA55" s="106" t="s">
        <v>862</v>
      </c>
      <c r="LYB55" s="105">
        <v>51970.319999999992</v>
      </c>
      <c r="LYC55" s="90">
        <f t="shared" si="1505"/>
        <v>4330.8599999999997</v>
      </c>
      <c r="LYD55" s="115">
        <f t="shared" ref="LYD55" si="3412">LYC55</f>
        <v>4330.8599999999997</v>
      </c>
      <c r="LYE55" s="115">
        <f t="shared" si="1506"/>
        <v>4330.8599999999997</v>
      </c>
      <c r="LYF55" s="115">
        <f t="shared" si="1506"/>
        <v>4330.8599999999997</v>
      </c>
      <c r="LYG55" s="115">
        <f t="shared" si="1506"/>
        <v>4330.8599999999997</v>
      </c>
      <c r="LYH55" s="115">
        <f t="shared" si="1506"/>
        <v>4330.8599999999997</v>
      </c>
      <c r="LYI55" s="115">
        <f t="shared" si="1506"/>
        <v>4330.8599999999997</v>
      </c>
      <c r="LYJ55" s="115">
        <f t="shared" si="1506"/>
        <v>4330.8599999999997</v>
      </c>
      <c r="LYK55" s="115">
        <f t="shared" si="1506"/>
        <v>4330.8599999999997</v>
      </c>
      <c r="LYL55" s="115">
        <f t="shared" si="1506"/>
        <v>4330.8599999999997</v>
      </c>
      <c r="LYM55" s="115">
        <f t="shared" si="1506"/>
        <v>4330.8599999999997</v>
      </c>
      <c r="LYN55" s="115">
        <f t="shared" si="1506"/>
        <v>4330.8599999999997</v>
      </c>
      <c r="LYO55" s="115">
        <f t="shared" si="1506"/>
        <v>4330.8599999999997</v>
      </c>
      <c r="LYP55" s="95">
        <f t="shared" si="1507"/>
        <v>51970.32</v>
      </c>
      <c r="LYQ55" s="106" t="s">
        <v>862</v>
      </c>
      <c r="LYR55" s="105">
        <v>51970.319999999992</v>
      </c>
      <c r="LYS55" s="90">
        <f t="shared" si="1508"/>
        <v>4330.8599999999997</v>
      </c>
      <c r="LYT55" s="115">
        <f t="shared" ref="LYT55" si="3413">LYS55</f>
        <v>4330.8599999999997</v>
      </c>
      <c r="LYU55" s="115">
        <f t="shared" si="1509"/>
        <v>4330.8599999999997</v>
      </c>
      <c r="LYV55" s="115">
        <f t="shared" si="1509"/>
        <v>4330.8599999999997</v>
      </c>
      <c r="LYW55" s="115">
        <f t="shared" si="1509"/>
        <v>4330.8599999999997</v>
      </c>
      <c r="LYX55" s="115">
        <f t="shared" si="1509"/>
        <v>4330.8599999999997</v>
      </c>
      <c r="LYY55" s="115">
        <f t="shared" si="1509"/>
        <v>4330.8599999999997</v>
      </c>
      <c r="LYZ55" s="115">
        <f t="shared" si="1509"/>
        <v>4330.8599999999997</v>
      </c>
      <c r="LZA55" s="115">
        <f t="shared" si="1509"/>
        <v>4330.8599999999997</v>
      </c>
      <c r="LZB55" s="115">
        <f t="shared" si="1509"/>
        <v>4330.8599999999997</v>
      </c>
      <c r="LZC55" s="115">
        <f t="shared" si="1509"/>
        <v>4330.8599999999997</v>
      </c>
      <c r="LZD55" s="115">
        <f t="shared" si="1509"/>
        <v>4330.8599999999997</v>
      </c>
      <c r="LZE55" s="115">
        <f t="shared" si="1509"/>
        <v>4330.8599999999997</v>
      </c>
      <c r="LZF55" s="95">
        <f t="shared" si="1510"/>
        <v>51970.32</v>
      </c>
      <c r="LZG55" s="106" t="s">
        <v>862</v>
      </c>
      <c r="LZH55" s="105">
        <v>51970.319999999992</v>
      </c>
      <c r="LZI55" s="90">
        <f t="shared" si="1511"/>
        <v>4330.8599999999997</v>
      </c>
      <c r="LZJ55" s="115">
        <f t="shared" ref="LZJ55" si="3414">LZI55</f>
        <v>4330.8599999999997</v>
      </c>
      <c r="LZK55" s="115">
        <f t="shared" si="1512"/>
        <v>4330.8599999999997</v>
      </c>
      <c r="LZL55" s="115">
        <f t="shared" si="1512"/>
        <v>4330.8599999999997</v>
      </c>
      <c r="LZM55" s="115">
        <f t="shared" si="1512"/>
        <v>4330.8599999999997</v>
      </c>
      <c r="LZN55" s="115">
        <f t="shared" si="1512"/>
        <v>4330.8599999999997</v>
      </c>
      <c r="LZO55" s="115">
        <f t="shared" si="1512"/>
        <v>4330.8599999999997</v>
      </c>
      <c r="LZP55" s="115">
        <f t="shared" si="1512"/>
        <v>4330.8599999999997</v>
      </c>
      <c r="LZQ55" s="115">
        <f t="shared" si="1512"/>
        <v>4330.8599999999997</v>
      </c>
      <c r="LZR55" s="115">
        <f t="shared" si="1512"/>
        <v>4330.8599999999997</v>
      </c>
      <c r="LZS55" s="115">
        <f t="shared" si="1512"/>
        <v>4330.8599999999997</v>
      </c>
      <c r="LZT55" s="115">
        <f t="shared" si="1512"/>
        <v>4330.8599999999997</v>
      </c>
      <c r="LZU55" s="115">
        <f t="shared" si="1512"/>
        <v>4330.8599999999997</v>
      </c>
      <c r="LZV55" s="95">
        <f t="shared" si="1513"/>
        <v>51970.32</v>
      </c>
      <c r="LZW55" s="106" t="s">
        <v>862</v>
      </c>
      <c r="LZX55" s="105">
        <v>51970.319999999992</v>
      </c>
      <c r="LZY55" s="90">
        <f t="shared" si="1514"/>
        <v>4330.8599999999997</v>
      </c>
      <c r="LZZ55" s="115">
        <f t="shared" ref="LZZ55" si="3415">LZY55</f>
        <v>4330.8599999999997</v>
      </c>
      <c r="MAA55" s="115">
        <f t="shared" si="1515"/>
        <v>4330.8599999999997</v>
      </c>
      <c r="MAB55" s="115">
        <f t="shared" si="1515"/>
        <v>4330.8599999999997</v>
      </c>
      <c r="MAC55" s="115">
        <f t="shared" si="1515"/>
        <v>4330.8599999999997</v>
      </c>
      <c r="MAD55" s="115">
        <f t="shared" si="1515"/>
        <v>4330.8599999999997</v>
      </c>
      <c r="MAE55" s="115">
        <f t="shared" si="1515"/>
        <v>4330.8599999999997</v>
      </c>
      <c r="MAF55" s="115">
        <f t="shared" si="1515"/>
        <v>4330.8599999999997</v>
      </c>
      <c r="MAG55" s="115">
        <f t="shared" si="1515"/>
        <v>4330.8599999999997</v>
      </c>
      <c r="MAH55" s="115">
        <f t="shared" si="1515"/>
        <v>4330.8599999999997</v>
      </c>
      <c r="MAI55" s="115">
        <f t="shared" si="1515"/>
        <v>4330.8599999999997</v>
      </c>
      <c r="MAJ55" s="115">
        <f t="shared" si="1515"/>
        <v>4330.8599999999997</v>
      </c>
      <c r="MAK55" s="115">
        <f t="shared" si="1515"/>
        <v>4330.8599999999997</v>
      </c>
      <c r="MAL55" s="95">
        <f t="shared" si="1516"/>
        <v>51970.32</v>
      </c>
      <c r="MAM55" s="106" t="s">
        <v>862</v>
      </c>
      <c r="MAN55" s="105">
        <v>51970.319999999992</v>
      </c>
      <c r="MAO55" s="90">
        <f t="shared" si="1517"/>
        <v>4330.8599999999997</v>
      </c>
      <c r="MAP55" s="115">
        <f t="shared" ref="MAP55" si="3416">MAO55</f>
        <v>4330.8599999999997</v>
      </c>
      <c r="MAQ55" s="115">
        <f t="shared" si="1518"/>
        <v>4330.8599999999997</v>
      </c>
      <c r="MAR55" s="115">
        <f t="shared" si="1518"/>
        <v>4330.8599999999997</v>
      </c>
      <c r="MAS55" s="115">
        <f t="shared" si="1518"/>
        <v>4330.8599999999997</v>
      </c>
      <c r="MAT55" s="115">
        <f t="shared" si="1518"/>
        <v>4330.8599999999997</v>
      </c>
      <c r="MAU55" s="115">
        <f t="shared" si="1518"/>
        <v>4330.8599999999997</v>
      </c>
      <c r="MAV55" s="115">
        <f t="shared" si="1518"/>
        <v>4330.8599999999997</v>
      </c>
      <c r="MAW55" s="115">
        <f t="shared" si="1518"/>
        <v>4330.8599999999997</v>
      </c>
      <c r="MAX55" s="115">
        <f t="shared" si="1518"/>
        <v>4330.8599999999997</v>
      </c>
      <c r="MAY55" s="115">
        <f t="shared" si="1518"/>
        <v>4330.8599999999997</v>
      </c>
      <c r="MAZ55" s="115">
        <f t="shared" si="1518"/>
        <v>4330.8599999999997</v>
      </c>
      <c r="MBA55" s="115">
        <f t="shared" si="1518"/>
        <v>4330.8599999999997</v>
      </c>
      <c r="MBB55" s="95">
        <f t="shared" si="1519"/>
        <v>51970.32</v>
      </c>
      <c r="MBC55" s="106" t="s">
        <v>862</v>
      </c>
      <c r="MBD55" s="105">
        <v>51970.319999999992</v>
      </c>
      <c r="MBE55" s="90">
        <f t="shared" si="1520"/>
        <v>4330.8599999999997</v>
      </c>
      <c r="MBF55" s="115">
        <f t="shared" ref="MBF55" si="3417">MBE55</f>
        <v>4330.8599999999997</v>
      </c>
      <c r="MBG55" s="115">
        <f t="shared" si="1521"/>
        <v>4330.8599999999997</v>
      </c>
      <c r="MBH55" s="115">
        <f t="shared" si="1521"/>
        <v>4330.8599999999997</v>
      </c>
      <c r="MBI55" s="115">
        <f t="shared" si="1521"/>
        <v>4330.8599999999997</v>
      </c>
      <c r="MBJ55" s="115">
        <f t="shared" si="1521"/>
        <v>4330.8599999999997</v>
      </c>
      <c r="MBK55" s="115">
        <f t="shared" si="1521"/>
        <v>4330.8599999999997</v>
      </c>
      <c r="MBL55" s="115">
        <f t="shared" si="1521"/>
        <v>4330.8599999999997</v>
      </c>
      <c r="MBM55" s="115">
        <f t="shared" si="1521"/>
        <v>4330.8599999999997</v>
      </c>
      <c r="MBN55" s="115">
        <f t="shared" si="1521"/>
        <v>4330.8599999999997</v>
      </c>
      <c r="MBO55" s="115">
        <f t="shared" si="1521"/>
        <v>4330.8599999999997</v>
      </c>
      <c r="MBP55" s="115">
        <f t="shared" si="1521"/>
        <v>4330.8599999999997</v>
      </c>
      <c r="MBQ55" s="115">
        <f t="shared" si="1521"/>
        <v>4330.8599999999997</v>
      </c>
      <c r="MBR55" s="95">
        <f t="shared" si="1522"/>
        <v>51970.32</v>
      </c>
      <c r="MBS55" s="106" t="s">
        <v>862</v>
      </c>
      <c r="MBT55" s="105">
        <v>51970.319999999992</v>
      </c>
      <c r="MBU55" s="90">
        <f t="shared" si="1523"/>
        <v>4330.8599999999997</v>
      </c>
      <c r="MBV55" s="115">
        <f t="shared" ref="MBV55" si="3418">MBU55</f>
        <v>4330.8599999999997</v>
      </c>
      <c r="MBW55" s="115">
        <f t="shared" si="1524"/>
        <v>4330.8599999999997</v>
      </c>
      <c r="MBX55" s="115">
        <f t="shared" si="1524"/>
        <v>4330.8599999999997</v>
      </c>
      <c r="MBY55" s="115">
        <f t="shared" si="1524"/>
        <v>4330.8599999999997</v>
      </c>
      <c r="MBZ55" s="115">
        <f t="shared" si="1524"/>
        <v>4330.8599999999997</v>
      </c>
      <c r="MCA55" s="115">
        <f t="shared" si="1524"/>
        <v>4330.8599999999997</v>
      </c>
      <c r="MCB55" s="115">
        <f t="shared" si="1524"/>
        <v>4330.8599999999997</v>
      </c>
      <c r="MCC55" s="115">
        <f t="shared" si="1524"/>
        <v>4330.8599999999997</v>
      </c>
      <c r="MCD55" s="115">
        <f t="shared" si="1524"/>
        <v>4330.8599999999997</v>
      </c>
      <c r="MCE55" s="115">
        <f t="shared" si="1524"/>
        <v>4330.8599999999997</v>
      </c>
      <c r="MCF55" s="115">
        <f t="shared" si="1524"/>
        <v>4330.8599999999997</v>
      </c>
      <c r="MCG55" s="115">
        <f t="shared" si="1524"/>
        <v>4330.8599999999997</v>
      </c>
      <c r="MCH55" s="95">
        <f t="shared" si="1525"/>
        <v>51970.32</v>
      </c>
      <c r="MCI55" s="106" t="s">
        <v>862</v>
      </c>
      <c r="MCJ55" s="105">
        <v>51970.319999999992</v>
      </c>
      <c r="MCK55" s="90">
        <f t="shared" si="1526"/>
        <v>4330.8599999999997</v>
      </c>
      <c r="MCL55" s="115">
        <f t="shared" ref="MCL55" si="3419">MCK55</f>
        <v>4330.8599999999997</v>
      </c>
      <c r="MCM55" s="115">
        <f t="shared" si="1527"/>
        <v>4330.8599999999997</v>
      </c>
      <c r="MCN55" s="115">
        <f t="shared" si="1527"/>
        <v>4330.8599999999997</v>
      </c>
      <c r="MCO55" s="115">
        <f t="shared" si="1527"/>
        <v>4330.8599999999997</v>
      </c>
      <c r="MCP55" s="115">
        <f t="shared" si="1527"/>
        <v>4330.8599999999997</v>
      </c>
      <c r="MCQ55" s="115">
        <f t="shared" si="1527"/>
        <v>4330.8599999999997</v>
      </c>
      <c r="MCR55" s="115">
        <f t="shared" si="1527"/>
        <v>4330.8599999999997</v>
      </c>
      <c r="MCS55" s="115">
        <f t="shared" si="1527"/>
        <v>4330.8599999999997</v>
      </c>
      <c r="MCT55" s="115">
        <f t="shared" si="1527"/>
        <v>4330.8599999999997</v>
      </c>
      <c r="MCU55" s="115">
        <f t="shared" si="1527"/>
        <v>4330.8599999999997</v>
      </c>
      <c r="MCV55" s="115">
        <f t="shared" si="1527"/>
        <v>4330.8599999999997</v>
      </c>
      <c r="MCW55" s="115">
        <f t="shared" si="1527"/>
        <v>4330.8599999999997</v>
      </c>
      <c r="MCX55" s="95">
        <f t="shared" si="1528"/>
        <v>51970.32</v>
      </c>
      <c r="MCY55" s="106" t="s">
        <v>862</v>
      </c>
      <c r="MCZ55" s="105">
        <v>51970.319999999992</v>
      </c>
      <c r="MDA55" s="90">
        <f t="shared" si="1529"/>
        <v>4330.8599999999997</v>
      </c>
      <c r="MDB55" s="115">
        <f t="shared" ref="MDB55" si="3420">MDA55</f>
        <v>4330.8599999999997</v>
      </c>
      <c r="MDC55" s="115">
        <f t="shared" si="1530"/>
        <v>4330.8599999999997</v>
      </c>
      <c r="MDD55" s="115">
        <f t="shared" si="1530"/>
        <v>4330.8599999999997</v>
      </c>
      <c r="MDE55" s="115">
        <f t="shared" si="1530"/>
        <v>4330.8599999999997</v>
      </c>
      <c r="MDF55" s="115">
        <f t="shared" si="1530"/>
        <v>4330.8599999999997</v>
      </c>
      <c r="MDG55" s="115">
        <f t="shared" si="1530"/>
        <v>4330.8599999999997</v>
      </c>
      <c r="MDH55" s="115">
        <f t="shared" si="1530"/>
        <v>4330.8599999999997</v>
      </c>
      <c r="MDI55" s="115">
        <f t="shared" si="1530"/>
        <v>4330.8599999999997</v>
      </c>
      <c r="MDJ55" s="115">
        <f t="shared" si="1530"/>
        <v>4330.8599999999997</v>
      </c>
      <c r="MDK55" s="115">
        <f t="shared" si="1530"/>
        <v>4330.8599999999997</v>
      </c>
      <c r="MDL55" s="115">
        <f t="shared" si="1530"/>
        <v>4330.8599999999997</v>
      </c>
      <c r="MDM55" s="115">
        <f t="shared" si="1530"/>
        <v>4330.8599999999997</v>
      </c>
      <c r="MDN55" s="95">
        <f t="shared" si="1531"/>
        <v>51970.32</v>
      </c>
      <c r="MDO55" s="106" t="s">
        <v>862</v>
      </c>
      <c r="MDP55" s="105">
        <v>51970.319999999992</v>
      </c>
      <c r="MDQ55" s="90">
        <f t="shared" si="1532"/>
        <v>4330.8599999999997</v>
      </c>
      <c r="MDR55" s="115">
        <f t="shared" ref="MDR55" si="3421">MDQ55</f>
        <v>4330.8599999999997</v>
      </c>
      <c r="MDS55" s="115">
        <f t="shared" si="1533"/>
        <v>4330.8599999999997</v>
      </c>
      <c r="MDT55" s="115">
        <f t="shared" si="1533"/>
        <v>4330.8599999999997</v>
      </c>
      <c r="MDU55" s="115">
        <f t="shared" si="1533"/>
        <v>4330.8599999999997</v>
      </c>
      <c r="MDV55" s="115">
        <f t="shared" si="1533"/>
        <v>4330.8599999999997</v>
      </c>
      <c r="MDW55" s="115">
        <f t="shared" si="1533"/>
        <v>4330.8599999999997</v>
      </c>
      <c r="MDX55" s="115">
        <f t="shared" si="1533"/>
        <v>4330.8599999999997</v>
      </c>
      <c r="MDY55" s="115">
        <f t="shared" si="1533"/>
        <v>4330.8599999999997</v>
      </c>
      <c r="MDZ55" s="115">
        <f t="shared" si="1533"/>
        <v>4330.8599999999997</v>
      </c>
      <c r="MEA55" s="115">
        <f t="shared" si="1533"/>
        <v>4330.8599999999997</v>
      </c>
      <c r="MEB55" s="115">
        <f t="shared" si="1533"/>
        <v>4330.8599999999997</v>
      </c>
      <c r="MEC55" s="115">
        <f t="shared" si="1533"/>
        <v>4330.8599999999997</v>
      </c>
      <c r="MED55" s="95">
        <f t="shared" si="1534"/>
        <v>51970.32</v>
      </c>
      <c r="MEE55" s="106" t="s">
        <v>862</v>
      </c>
      <c r="MEF55" s="105">
        <v>51970.319999999992</v>
      </c>
      <c r="MEG55" s="90">
        <f t="shared" si="1535"/>
        <v>4330.8599999999997</v>
      </c>
      <c r="MEH55" s="115">
        <f t="shared" ref="MEH55" si="3422">MEG55</f>
        <v>4330.8599999999997</v>
      </c>
      <c r="MEI55" s="115">
        <f t="shared" si="1536"/>
        <v>4330.8599999999997</v>
      </c>
      <c r="MEJ55" s="115">
        <f t="shared" si="1536"/>
        <v>4330.8599999999997</v>
      </c>
      <c r="MEK55" s="115">
        <f t="shared" si="1536"/>
        <v>4330.8599999999997</v>
      </c>
      <c r="MEL55" s="115">
        <f t="shared" si="1536"/>
        <v>4330.8599999999997</v>
      </c>
      <c r="MEM55" s="115">
        <f t="shared" si="1536"/>
        <v>4330.8599999999997</v>
      </c>
      <c r="MEN55" s="115">
        <f t="shared" si="1536"/>
        <v>4330.8599999999997</v>
      </c>
      <c r="MEO55" s="115">
        <f t="shared" si="1536"/>
        <v>4330.8599999999997</v>
      </c>
      <c r="MEP55" s="115">
        <f t="shared" si="1536"/>
        <v>4330.8599999999997</v>
      </c>
      <c r="MEQ55" s="115">
        <f t="shared" si="1536"/>
        <v>4330.8599999999997</v>
      </c>
      <c r="MER55" s="115">
        <f t="shared" si="1536"/>
        <v>4330.8599999999997</v>
      </c>
      <c r="MES55" s="115">
        <f t="shared" si="1536"/>
        <v>4330.8599999999997</v>
      </c>
      <c r="MET55" s="95">
        <f t="shared" si="1537"/>
        <v>51970.32</v>
      </c>
      <c r="MEU55" s="106" t="s">
        <v>862</v>
      </c>
      <c r="MEV55" s="105">
        <v>51970.319999999992</v>
      </c>
      <c r="MEW55" s="90">
        <f t="shared" si="1538"/>
        <v>4330.8599999999997</v>
      </c>
      <c r="MEX55" s="115">
        <f t="shared" ref="MEX55" si="3423">MEW55</f>
        <v>4330.8599999999997</v>
      </c>
      <c r="MEY55" s="115">
        <f t="shared" si="1539"/>
        <v>4330.8599999999997</v>
      </c>
      <c r="MEZ55" s="115">
        <f t="shared" si="1539"/>
        <v>4330.8599999999997</v>
      </c>
      <c r="MFA55" s="115">
        <f t="shared" si="1539"/>
        <v>4330.8599999999997</v>
      </c>
      <c r="MFB55" s="115">
        <f t="shared" si="1539"/>
        <v>4330.8599999999997</v>
      </c>
      <c r="MFC55" s="115">
        <f t="shared" si="1539"/>
        <v>4330.8599999999997</v>
      </c>
      <c r="MFD55" s="115">
        <f t="shared" si="1539"/>
        <v>4330.8599999999997</v>
      </c>
      <c r="MFE55" s="115">
        <f t="shared" si="1539"/>
        <v>4330.8599999999997</v>
      </c>
      <c r="MFF55" s="115">
        <f t="shared" si="1539"/>
        <v>4330.8599999999997</v>
      </c>
      <c r="MFG55" s="115">
        <f t="shared" si="1539"/>
        <v>4330.8599999999997</v>
      </c>
      <c r="MFH55" s="115">
        <f t="shared" si="1539"/>
        <v>4330.8599999999997</v>
      </c>
      <c r="MFI55" s="115">
        <f t="shared" si="1539"/>
        <v>4330.8599999999997</v>
      </c>
      <c r="MFJ55" s="95">
        <f t="shared" si="1540"/>
        <v>51970.32</v>
      </c>
      <c r="MFK55" s="106" t="s">
        <v>862</v>
      </c>
      <c r="MFL55" s="105">
        <v>51970.319999999992</v>
      </c>
      <c r="MFM55" s="90">
        <f t="shared" si="1541"/>
        <v>4330.8599999999997</v>
      </c>
      <c r="MFN55" s="115">
        <f t="shared" ref="MFN55" si="3424">MFM55</f>
        <v>4330.8599999999997</v>
      </c>
      <c r="MFO55" s="115">
        <f t="shared" si="1542"/>
        <v>4330.8599999999997</v>
      </c>
      <c r="MFP55" s="115">
        <f t="shared" si="1542"/>
        <v>4330.8599999999997</v>
      </c>
      <c r="MFQ55" s="115">
        <f t="shared" si="1542"/>
        <v>4330.8599999999997</v>
      </c>
      <c r="MFR55" s="115">
        <f t="shared" si="1542"/>
        <v>4330.8599999999997</v>
      </c>
      <c r="MFS55" s="115">
        <f t="shared" si="1542"/>
        <v>4330.8599999999997</v>
      </c>
      <c r="MFT55" s="115">
        <f t="shared" si="1542"/>
        <v>4330.8599999999997</v>
      </c>
      <c r="MFU55" s="115">
        <f t="shared" si="1542"/>
        <v>4330.8599999999997</v>
      </c>
      <c r="MFV55" s="115">
        <f t="shared" si="1542"/>
        <v>4330.8599999999997</v>
      </c>
      <c r="MFW55" s="115">
        <f t="shared" si="1542"/>
        <v>4330.8599999999997</v>
      </c>
      <c r="MFX55" s="115">
        <f t="shared" si="1542"/>
        <v>4330.8599999999997</v>
      </c>
      <c r="MFY55" s="115">
        <f t="shared" si="1542"/>
        <v>4330.8599999999997</v>
      </c>
      <c r="MFZ55" s="95">
        <f t="shared" si="1543"/>
        <v>51970.32</v>
      </c>
      <c r="MGA55" s="106" t="s">
        <v>862</v>
      </c>
      <c r="MGB55" s="105">
        <v>51970.319999999992</v>
      </c>
      <c r="MGC55" s="90">
        <f t="shared" si="1544"/>
        <v>4330.8599999999997</v>
      </c>
      <c r="MGD55" s="115">
        <f t="shared" ref="MGD55" si="3425">MGC55</f>
        <v>4330.8599999999997</v>
      </c>
      <c r="MGE55" s="115">
        <f t="shared" si="1545"/>
        <v>4330.8599999999997</v>
      </c>
      <c r="MGF55" s="115">
        <f t="shared" si="1545"/>
        <v>4330.8599999999997</v>
      </c>
      <c r="MGG55" s="115">
        <f t="shared" si="1545"/>
        <v>4330.8599999999997</v>
      </c>
      <c r="MGH55" s="115">
        <f t="shared" si="1545"/>
        <v>4330.8599999999997</v>
      </c>
      <c r="MGI55" s="115">
        <f t="shared" si="1545"/>
        <v>4330.8599999999997</v>
      </c>
      <c r="MGJ55" s="115">
        <f t="shared" si="1545"/>
        <v>4330.8599999999997</v>
      </c>
      <c r="MGK55" s="115">
        <f t="shared" si="1545"/>
        <v>4330.8599999999997</v>
      </c>
      <c r="MGL55" s="115">
        <f t="shared" si="1545"/>
        <v>4330.8599999999997</v>
      </c>
      <c r="MGM55" s="115">
        <f t="shared" si="1545"/>
        <v>4330.8599999999997</v>
      </c>
      <c r="MGN55" s="115">
        <f t="shared" si="1545"/>
        <v>4330.8599999999997</v>
      </c>
      <c r="MGO55" s="115">
        <f t="shared" si="1545"/>
        <v>4330.8599999999997</v>
      </c>
      <c r="MGP55" s="95">
        <f t="shared" si="1546"/>
        <v>51970.32</v>
      </c>
      <c r="MGQ55" s="106" t="s">
        <v>862</v>
      </c>
      <c r="MGR55" s="105">
        <v>51970.319999999992</v>
      </c>
      <c r="MGS55" s="90">
        <f t="shared" si="1547"/>
        <v>4330.8599999999997</v>
      </c>
      <c r="MGT55" s="115">
        <f t="shared" ref="MGT55" si="3426">MGS55</f>
        <v>4330.8599999999997</v>
      </c>
      <c r="MGU55" s="115">
        <f t="shared" si="1548"/>
        <v>4330.8599999999997</v>
      </c>
      <c r="MGV55" s="115">
        <f t="shared" si="1548"/>
        <v>4330.8599999999997</v>
      </c>
      <c r="MGW55" s="115">
        <f t="shared" si="1548"/>
        <v>4330.8599999999997</v>
      </c>
      <c r="MGX55" s="115">
        <f t="shared" si="1548"/>
        <v>4330.8599999999997</v>
      </c>
      <c r="MGY55" s="115">
        <f t="shared" si="1548"/>
        <v>4330.8599999999997</v>
      </c>
      <c r="MGZ55" s="115">
        <f t="shared" si="1548"/>
        <v>4330.8599999999997</v>
      </c>
      <c r="MHA55" s="115">
        <f t="shared" si="1548"/>
        <v>4330.8599999999997</v>
      </c>
      <c r="MHB55" s="115">
        <f t="shared" si="1548"/>
        <v>4330.8599999999997</v>
      </c>
      <c r="MHC55" s="115">
        <f t="shared" si="1548"/>
        <v>4330.8599999999997</v>
      </c>
      <c r="MHD55" s="115">
        <f t="shared" si="1548"/>
        <v>4330.8599999999997</v>
      </c>
      <c r="MHE55" s="115">
        <f t="shared" si="1548"/>
        <v>4330.8599999999997</v>
      </c>
      <c r="MHF55" s="95">
        <f t="shared" si="1549"/>
        <v>51970.32</v>
      </c>
      <c r="MHG55" s="106" t="s">
        <v>862</v>
      </c>
      <c r="MHH55" s="105">
        <v>51970.319999999992</v>
      </c>
      <c r="MHI55" s="90">
        <f t="shared" si="1550"/>
        <v>4330.8599999999997</v>
      </c>
      <c r="MHJ55" s="115">
        <f t="shared" ref="MHJ55" si="3427">MHI55</f>
        <v>4330.8599999999997</v>
      </c>
      <c r="MHK55" s="115">
        <f t="shared" si="1551"/>
        <v>4330.8599999999997</v>
      </c>
      <c r="MHL55" s="115">
        <f t="shared" si="1551"/>
        <v>4330.8599999999997</v>
      </c>
      <c r="MHM55" s="115">
        <f t="shared" si="1551"/>
        <v>4330.8599999999997</v>
      </c>
      <c r="MHN55" s="115">
        <f t="shared" si="1551"/>
        <v>4330.8599999999997</v>
      </c>
      <c r="MHO55" s="115">
        <f t="shared" si="1551"/>
        <v>4330.8599999999997</v>
      </c>
      <c r="MHP55" s="115">
        <f t="shared" si="1551"/>
        <v>4330.8599999999997</v>
      </c>
      <c r="MHQ55" s="115">
        <f t="shared" si="1551"/>
        <v>4330.8599999999997</v>
      </c>
      <c r="MHR55" s="115">
        <f t="shared" si="1551"/>
        <v>4330.8599999999997</v>
      </c>
      <c r="MHS55" s="115">
        <f t="shared" si="1551"/>
        <v>4330.8599999999997</v>
      </c>
      <c r="MHT55" s="115">
        <f t="shared" si="1551"/>
        <v>4330.8599999999997</v>
      </c>
      <c r="MHU55" s="115">
        <f t="shared" si="1551"/>
        <v>4330.8599999999997</v>
      </c>
      <c r="MHV55" s="95">
        <f t="shared" si="1552"/>
        <v>51970.32</v>
      </c>
      <c r="MHW55" s="106" t="s">
        <v>862</v>
      </c>
      <c r="MHX55" s="105">
        <v>51970.319999999992</v>
      </c>
      <c r="MHY55" s="90">
        <f t="shared" si="1553"/>
        <v>4330.8599999999997</v>
      </c>
      <c r="MHZ55" s="115">
        <f t="shared" ref="MHZ55" si="3428">MHY55</f>
        <v>4330.8599999999997</v>
      </c>
      <c r="MIA55" s="115">
        <f t="shared" si="1554"/>
        <v>4330.8599999999997</v>
      </c>
      <c r="MIB55" s="115">
        <f t="shared" si="1554"/>
        <v>4330.8599999999997</v>
      </c>
      <c r="MIC55" s="115">
        <f t="shared" si="1554"/>
        <v>4330.8599999999997</v>
      </c>
      <c r="MID55" s="115">
        <f t="shared" si="1554"/>
        <v>4330.8599999999997</v>
      </c>
      <c r="MIE55" s="115">
        <f t="shared" si="1554"/>
        <v>4330.8599999999997</v>
      </c>
      <c r="MIF55" s="115">
        <f t="shared" si="1554"/>
        <v>4330.8599999999997</v>
      </c>
      <c r="MIG55" s="115">
        <f t="shared" si="1554"/>
        <v>4330.8599999999997</v>
      </c>
      <c r="MIH55" s="115">
        <f t="shared" si="1554"/>
        <v>4330.8599999999997</v>
      </c>
      <c r="MII55" s="115">
        <f t="shared" si="1554"/>
        <v>4330.8599999999997</v>
      </c>
      <c r="MIJ55" s="115">
        <f t="shared" si="1554"/>
        <v>4330.8599999999997</v>
      </c>
      <c r="MIK55" s="115">
        <f t="shared" si="1554"/>
        <v>4330.8599999999997</v>
      </c>
      <c r="MIL55" s="95">
        <f t="shared" si="1555"/>
        <v>51970.32</v>
      </c>
      <c r="MIM55" s="106" t="s">
        <v>862</v>
      </c>
      <c r="MIN55" s="105">
        <v>51970.319999999992</v>
      </c>
      <c r="MIO55" s="90">
        <f t="shared" si="1556"/>
        <v>4330.8599999999997</v>
      </c>
      <c r="MIP55" s="115">
        <f t="shared" ref="MIP55" si="3429">MIO55</f>
        <v>4330.8599999999997</v>
      </c>
      <c r="MIQ55" s="115">
        <f t="shared" si="1557"/>
        <v>4330.8599999999997</v>
      </c>
      <c r="MIR55" s="115">
        <f t="shared" si="1557"/>
        <v>4330.8599999999997</v>
      </c>
      <c r="MIS55" s="115">
        <f t="shared" si="1557"/>
        <v>4330.8599999999997</v>
      </c>
      <c r="MIT55" s="115">
        <f t="shared" si="1557"/>
        <v>4330.8599999999997</v>
      </c>
      <c r="MIU55" s="115">
        <f t="shared" si="1557"/>
        <v>4330.8599999999997</v>
      </c>
      <c r="MIV55" s="115">
        <f t="shared" si="1557"/>
        <v>4330.8599999999997</v>
      </c>
      <c r="MIW55" s="115">
        <f t="shared" si="1557"/>
        <v>4330.8599999999997</v>
      </c>
      <c r="MIX55" s="115">
        <f t="shared" si="1557"/>
        <v>4330.8599999999997</v>
      </c>
      <c r="MIY55" s="115">
        <f t="shared" si="1557"/>
        <v>4330.8599999999997</v>
      </c>
      <c r="MIZ55" s="115">
        <f t="shared" si="1557"/>
        <v>4330.8599999999997</v>
      </c>
      <c r="MJA55" s="115">
        <f t="shared" si="1557"/>
        <v>4330.8599999999997</v>
      </c>
      <c r="MJB55" s="95">
        <f t="shared" si="1558"/>
        <v>51970.32</v>
      </c>
      <c r="MJC55" s="106" t="s">
        <v>862</v>
      </c>
      <c r="MJD55" s="105">
        <v>51970.319999999992</v>
      </c>
      <c r="MJE55" s="90">
        <f t="shared" si="1559"/>
        <v>4330.8599999999997</v>
      </c>
      <c r="MJF55" s="115">
        <f t="shared" ref="MJF55" si="3430">MJE55</f>
        <v>4330.8599999999997</v>
      </c>
      <c r="MJG55" s="115">
        <f t="shared" si="1560"/>
        <v>4330.8599999999997</v>
      </c>
      <c r="MJH55" s="115">
        <f t="shared" si="1560"/>
        <v>4330.8599999999997</v>
      </c>
      <c r="MJI55" s="115">
        <f t="shared" si="1560"/>
        <v>4330.8599999999997</v>
      </c>
      <c r="MJJ55" s="115">
        <f t="shared" si="1560"/>
        <v>4330.8599999999997</v>
      </c>
      <c r="MJK55" s="115">
        <f t="shared" si="1560"/>
        <v>4330.8599999999997</v>
      </c>
      <c r="MJL55" s="115">
        <f t="shared" si="1560"/>
        <v>4330.8599999999997</v>
      </c>
      <c r="MJM55" s="115">
        <f t="shared" si="1560"/>
        <v>4330.8599999999997</v>
      </c>
      <c r="MJN55" s="115">
        <f t="shared" si="1560"/>
        <v>4330.8599999999997</v>
      </c>
      <c r="MJO55" s="115">
        <f t="shared" si="1560"/>
        <v>4330.8599999999997</v>
      </c>
      <c r="MJP55" s="115">
        <f t="shared" si="1560"/>
        <v>4330.8599999999997</v>
      </c>
      <c r="MJQ55" s="115">
        <f t="shared" si="1560"/>
        <v>4330.8599999999997</v>
      </c>
      <c r="MJR55" s="95">
        <f t="shared" si="1561"/>
        <v>51970.32</v>
      </c>
      <c r="MJS55" s="106" t="s">
        <v>862</v>
      </c>
      <c r="MJT55" s="105">
        <v>51970.319999999992</v>
      </c>
      <c r="MJU55" s="90">
        <f t="shared" si="1562"/>
        <v>4330.8599999999997</v>
      </c>
      <c r="MJV55" s="115">
        <f t="shared" ref="MJV55" si="3431">MJU55</f>
        <v>4330.8599999999997</v>
      </c>
      <c r="MJW55" s="115">
        <f t="shared" si="1563"/>
        <v>4330.8599999999997</v>
      </c>
      <c r="MJX55" s="115">
        <f t="shared" si="1563"/>
        <v>4330.8599999999997</v>
      </c>
      <c r="MJY55" s="115">
        <f t="shared" si="1563"/>
        <v>4330.8599999999997</v>
      </c>
      <c r="MJZ55" s="115">
        <f t="shared" si="1563"/>
        <v>4330.8599999999997</v>
      </c>
      <c r="MKA55" s="115">
        <f t="shared" si="1563"/>
        <v>4330.8599999999997</v>
      </c>
      <c r="MKB55" s="115">
        <f t="shared" si="1563"/>
        <v>4330.8599999999997</v>
      </c>
      <c r="MKC55" s="115">
        <f t="shared" si="1563"/>
        <v>4330.8599999999997</v>
      </c>
      <c r="MKD55" s="115">
        <f t="shared" si="1563"/>
        <v>4330.8599999999997</v>
      </c>
      <c r="MKE55" s="115">
        <f t="shared" si="1563"/>
        <v>4330.8599999999997</v>
      </c>
      <c r="MKF55" s="115">
        <f t="shared" si="1563"/>
        <v>4330.8599999999997</v>
      </c>
      <c r="MKG55" s="115">
        <f t="shared" si="1563"/>
        <v>4330.8599999999997</v>
      </c>
      <c r="MKH55" s="95">
        <f t="shared" si="1564"/>
        <v>51970.32</v>
      </c>
      <c r="MKI55" s="106" t="s">
        <v>862</v>
      </c>
      <c r="MKJ55" s="105">
        <v>51970.319999999992</v>
      </c>
      <c r="MKK55" s="90">
        <f t="shared" si="1565"/>
        <v>4330.8599999999997</v>
      </c>
      <c r="MKL55" s="115">
        <f t="shared" ref="MKL55" si="3432">MKK55</f>
        <v>4330.8599999999997</v>
      </c>
      <c r="MKM55" s="115">
        <f t="shared" si="1566"/>
        <v>4330.8599999999997</v>
      </c>
      <c r="MKN55" s="115">
        <f t="shared" si="1566"/>
        <v>4330.8599999999997</v>
      </c>
      <c r="MKO55" s="115">
        <f t="shared" si="1566"/>
        <v>4330.8599999999997</v>
      </c>
      <c r="MKP55" s="115">
        <f t="shared" si="1566"/>
        <v>4330.8599999999997</v>
      </c>
      <c r="MKQ55" s="115">
        <f t="shared" si="1566"/>
        <v>4330.8599999999997</v>
      </c>
      <c r="MKR55" s="115">
        <f t="shared" si="1566"/>
        <v>4330.8599999999997</v>
      </c>
      <c r="MKS55" s="115">
        <f t="shared" si="1566"/>
        <v>4330.8599999999997</v>
      </c>
      <c r="MKT55" s="115">
        <f t="shared" si="1566"/>
        <v>4330.8599999999997</v>
      </c>
      <c r="MKU55" s="115">
        <f t="shared" si="1566"/>
        <v>4330.8599999999997</v>
      </c>
      <c r="MKV55" s="115">
        <f t="shared" si="1566"/>
        <v>4330.8599999999997</v>
      </c>
      <c r="MKW55" s="115">
        <f t="shared" si="1566"/>
        <v>4330.8599999999997</v>
      </c>
      <c r="MKX55" s="95">
        <f t="shared" si="1567"/>
        <v>51970.32</v>
      </c>
      <c r="MKY55" s="106" t="s">
        <v>862</v>
      </c>
      <c r="MKZ55" s="105">
        <v>51970.319999999992</v>
      </c>
      <c r="MLA55" s="90">
        <f t="shared" si="1568"/>
        <v>4330.8599999999997</v>
      </c>
      <c r="MLB55" s="115">
        <f t="shared" ref="MLB55" si="3433">MLA55</f>
        <v>4330.8599999999997</v>
      </c>
      <c r="MLC55" s="115">
        <f t="shared" si="1569"/>
        <v>4330.8599999999997</v>
      </c>
      <c r="MLD55" s="115">
        <f t="shared" si="1569"/>
        <v>4330.8599999999997</v>
      </c>
      <c r="MLE55" s="115">
        <f t="shared" si="1569"/>
        <v>4330.8599999999997</v>
      </c>
      <c r="MLF55" s="115">
        <f t="shared" si="1569"/>
        <v>4330.8599999999997</v>
      </c>
      <c r="MLG55" s="115">
        <f t="shared" si="1569"/>
        <v>4330.8599999999997</v>
      </c>
      <c r="MLH55" s="115">
        <f t="shared" si="1569"/>
        <v>4330.8599999999997</v>
      </c>
      <c r="MLI55" s="115">
        <f t="shared" si="1569"/>
        <v>4330.8599999999997</v>
      </c>
      <c r="MLJ55" s="115">
        <f t="shared" si="1569"/>
        <v>4330.8599999999997</v>
      </c>
      <c r="MLK55" s="115">
        <f t="shared" si="1569"/>
        <v>4330.8599999999997</v>
      </c>
      <c r="MLL55" s="115">
        <f t="shared" si="1569"/>
        <v>4330.8599999999997</v>
      </c>
      <c r="MLM55" s="115">
        <f t="shared" si="1569"/>
        <v>4330.8599999999997</v>
      </c>
      <c r="MLN55" s="95">
        <f t="shared" si="1570"/>
        <v>51970.32</v>
      </c>
      <c r="MLO55" s="106" t="s">
        <v>862</v>
      </c>
      <c r="MLP55" s="105">
        <v>51970.319999999992</v>
      </c>
      <c r="MLQ55" s="90">
        <f t="shared" si="1571"/>
        <v>4330.8599999999997</v>
      </c>
      <c r="MLR55" s="115">
        <f t="shared" ref="MLR55" si="3434">MLQ55</f>
        <v>4330.8599999999997</v>
      </c>
      <c r="MLS55" s="115">
        <f t="shared" si="1572"/>
        <v>4330.8599999999997</v>
      </c>
      <c r="MLT55" s="115">
        <f t="shared" si="1572"/>
        <v>4330.8599999999997</v>
      </c>
      <c r="MLU55" s="115">
        <f t="shared" si="1572"/>
        <v>4330.8599999999997</v>
      </c>
      <c r="MLV55" s="115">
        <f t="shared" si="1572"/>
        <v>4330.8599999999997</v>
      </c>
      <c r="MLW55" s="115">
        <f t="shared" si="1572"/>
        <v>4330.8599999999997</v>
      </c>
      <c r="MLX55" s="115">
        <f t="shared" si="1572"/>
        <v>4330.8599999999997</v>
      </c>
      <c r="MLY55" s="115">
        <f t="shared" si="1572"/>
        <v>4330.8599999999997</v>
      </c>
      <c r="MLZ55" s="115">
        <f t="shared" si="1572"/>
        <v>4330.8599999999997</v>
      </c>
      <c r="MMA55" s="115">
        <f t="shared" si="1572"/>
        <v>4330.8599999999997</v>
      </c>
      <c r="MMB55" s="115">
        <f t="shared" si="1572"/>
        <v>4330.8599999999997</v>
      </c>
      <c r="MMC55" s="115">
        <f t="shared" si="1572"/>
        <v>4330.8599999999997</v>
      </c>
      <c r="MMD55" s="95">
        <f t="shared" si="1573"/>
        <v>51970.32</v>
      </c>
      <c r="MME55" s="106" t="s">
        <v>862</v>
      </c>
      <c r="MMF55" s="105">
        <v>51970.319999999992</v>
      </c>
      <c r="MMG55" s="90">
        <f t="shared" si="1574"/>
        <v>4330.8599999999997</v>
      </c>
      <c r="MMH55" s="115">
        <f t="shared" ref="MMH55" si="3435">MMG55</f>
        <v>4330.8599999999997</v>
      </c>
      <c r="MMI55" s="115">
        <f t="shared" si="1575"/>
        <v>4330.8599999999997</v>
      </c>
      <c r="MMJ55" s="115">
        <f t="shared" si="1575"/>
        <v>4330.8599999999997</v>
      </c>
      <c r="MMK55" s="115">
        <f t="shared" si="1575"/>
        <v>4330.8599999999997</v>
      </c>
      <c r="MML55" s="115">
        <f t="shared" si="1575"/>
        <v>4330.8599999999997</v>
      </c>
      <c r="MMM55" s="115">
        <f t="shared" si="1575"/>
        <v>4330.8599999999997</v>
      </c>
      <c r="MMN55" s="115">
        <f t="shared" si="1575"/>
        <v>4330.8599999999997</v>
      </c>
      <c r="MMO55" s="115">
        <f t="shared" si="1575"/>
        <v>4330.8599999999997</v>
      </c>
      <c r="MMP55" s="115">
        <f t="shared" si="1575"/>
        <v>4330.8599999999997</v>
      </c>
      <c r="MMQ55" s="115">
        <f t="shared" si="1575"/>
        <v>4330.8599999999997</v>
      </c>
      <c r="MMR55" s="115">
        <f t="shared" si="1575"/>
        <v>4330.8599999999997</v>
      </c>
      <c r="MMS55" s="115">
        <f t="shared" si="1575"/>
        <v>4330.8599999999997</v>
      </c>
      <c r="MMT55" s="95">
        <f t="shared" si="1576"/>
        <v>51970.32</v>
      </c>
      <c r="MMU55" s="106" t="s">
        <v>862</v>
      </c>
      <c r="MMV55" s="105">
        <v>51970.319999999992</v>
      </c>
      <c r="MMW55" s="90">
        <f t="shared" si="1577"/>
        <v>4330.8599999999997</v>
      </c>
      <c r="MMX55" s="115">
        <f t="shared" ref="MMX55" si="3436">MMW55</f>
        <v>4330.8599999999997</v>
      </c>
      <c r="MMY55" s="115">
        <f t="shared" si="1578"/>
        <v>4330.8599999999997</v>
      </c>
      <c r="MMZ55" s="115">
        <f t="shared" si="1578"/>
        <v>4330.8599999999997</v>
      </c>
      <c r="MNA55" s="115">
        <f t="shared" si="1578"/>
        <v>4330.8599999999997</v>
      </c>
      <c r="MNB55" s="115">
        <f t="shared" si="1578"/>
        <v>4330.8599999999997</v>
      </c>
      <c r="MNC55" s="115">
        <f t="shared" si="1578"/>
        <v>4330.8599999999997</v>
      </c>
      <c r="MND55" s="115">
        <f t="shared" si="1578"/>
        <v>4330.8599999999997</v>
      </c>
      <c r="MNE55" s="115">
        <f t="shared" si="1578"/>
        <v>4330.8599999999997</v>
      </c>
      <c r="MNF55" s="115">
        <f t="shared" si="1578"/>
        <v>4330.8599999999997</v>
      </c>
      <c r="MNG55" s="115">
        <f t="shared" si="1578"/>
        <v>4330.8599999999997</v>
      </c>
      <c r="MNH55" s="115">
        <f t="shared" si="1578"/>
        <v>4330.8599999999997</v>
      </c>
      <c r="MNI55" s="115">
        <f t="shared" si="1578"/>
        <v>4330.8599999999997</v>
      </c>
      <c r="MNJ55" s="95">
        <f t="shared" si="1579"/>
        <v>51970.32</v>
      </c>
      <c r="MNK55" s="106" t="s">
        <v>862</v>
      </c>
      <c r="MNL55" s="105">
        <v>51970.319999999992</v>
      </c>
      <c r="MNM55" s="90">
        <f t="shared" si="1580"/>
        <v>4330.8599999999997</v>
      </c>
      <c r="MNN55" s="115">
        <f t="shared" ref="MNN55" si="3437">MNM55</f>
        <v>4330.8599999999997</v>
      </c>
      <c r="MNO55" s="115">
        <f t="shared" si="1581"/>
        <v>4330.8599999999997</v>
      </c>
      <c r="MNP55" s="115">
        <f t="shared" si="1581"/>
        <v>4330.8599999999997</v>
      </c>
      <c r="MNQ55" s="115">
        <f t="shared" si="1581"/>
        <v>4330.8599999999997</v>
      </c>
      <c r="MNR55" s="115">
        <f t="shared" si="1581"/>
        <v>4330.8599999999997</v>
      </c>
      <c r="MNS55" s="115">
        <f t="shared" si="1581"/>
        <v>4330.8599999999997</v>
      </c>
      <c r="MNT55" s="115">
        <f t="shared" si="1581"/>
        <v>4330.8599999999997</v>
      </c>
      <c r="MNU55" s="115">
        <f t="shared" si="1581"/>
        <v>4330.8599999999997</v>
      </c>
      <c r="MNV55" s="115">
        <f t="shared" si="1581"/>
        <v>4330.8599999999997</v>
      </c>
      <c r="MNW55" s="115">
        <f t="shared" si="1581"/>
        <v>4330.8599999999997</v>
      </c>
      <c r="MNX55" s="115">
        <f t="shared" si="1581"/>
        <v>4330.8599999999997</v>
      </c>
      <c r="MNY55" s="115">
        <f t="shared" si="1581"/>
        <v>4330.8599999999997</v>
      </c>
      <c r="MNZ55" s="95">
        <f t="shared" si="1582"/>
        <v>51970.32</v>
      </c>
      <c r="MOA55" s="106" t="s">
        <v>862</v>
      </c>
      <c r="MOB55" s="105">
        <v>51970.319999999992</v>
      </c>
      <c r="MOC55" s="90">
        <f t="shared" si="1583"/>
        <v>4330.8599999999997</v>
      </c>
      <c r="MOD55" s="115">
        <f t="shared" ref="MOD55" si="3438">MOC55</f>
        <v>4330.8599999999997</v>
      </c>
      <c r="MOE55" s="115">
        <f t="shared" si="1584"/>
        <v>4330.8599999999997</v>
      </c>
      <c r="MOF55" s="115">
        <f t="shared" si="1584"/>
        <v>4330.8599999999997</v>
      </c>
      <c r="MOG55" s="115">
        <f t="shared" si="1584"/>
        <v>4330.8599999999997</v>
      </c>
      <c r="MOH55" s="115">
        <f t="shared" si="1584"/>
        <v>4330.8599999999997</v>
      </c>
      <c r="MOI55" s="115">
        <f t="shared" si="1584"/>
        <v>4330.8599999999997</v>
      </c>
      <c r="MOJ55" s="115">
        <f t="shared" si="1584"/>
        <v>4330.8599999999997</v>
      </c>
      <c r="MOK55" s="115">
        <f t="shared" si="1584"/>
        <v>4330.8599999999997</v>
      </c>
      <c r="MOL55" s="115">
        <f t="shared" si="1584"/>
        <v>4330.8599999999997</v>
      </c>
      <c r="MOM55" s="115">
        <f t="shared" si="1584"/>
        <v>4330.8599999999997</v>
      </c>
      <c r="MON55" s="115">
        <f t="shared" si="1584"/>
        <v>4330.8599999999997</v>
      </c>
      <c r="MOO55" s="115">
        <f t="shared" si="1584"/>
        <v>4330.8599999999997</v>
      </c>
      <c r="MOP55" s="95">
        <f t="shared" si="1585"/>
        <v>51970.32</v>
      </c>
      <c r="MOQ55" s="106" t="s">
        <v>862</v>
      </c>
      <c r="MOR55" s="105">
        <v>51970.319999999992</v>
      </c>
      <c r="MOS55" s="90">
        <f t="shared" si="1586"/>
        <v>4330.8599999999997</v>
      </c>
      <c r="MOT55" s="115">
        <f t="shared" ref="MOT55" si="3439">MOS55</f>
        <v>4330.8599999999997</v>
      </c>
      <c r="MOU55" s="115">
        <f t="shared" si="1587"/>
        <v>4330.8599999999997</v>
      </c>
      <c r="MOV55" s="115">
        <f t="shared" si="1587"/>
        <v>4330.8599999999997</v>
      </c>
      <c r="MOW55" s="115">
        <f t="shared" si="1587"/>
        <v>4330.8599999999997</v>
      </c>
      <c r="MOX55" s="115">
        <f t="shared" si="1587"/>
        <v>4330.8599999999997</v>
      </c>
      <c r="MOY55" s="115">
        <f t="shared" si="1587"/>
        <v>4330.8599999999997</v>
      </c>
      <c r="MOZ55" s="115">
        <f t="shared" si="1587"/>
        <v>4330.8599999999997</v>
      </c>
      <c r="MPA55" s="115">
        <f t="shared" si="1587"/>
        <v>4330.8599999999997</v>
      </c>
      <c r="MPB55" s="115">
        <f t="shared" si="1587"/>
        <v>4330.8599999999997</v>
      </c>
      <c r="MPC55" s="115">
        <f t="shared" si="1587"/>
        <v>4330.8599999999997</v>
      </c>
      <c r="MPD55" s="115">
        <f t="shared" si="1587"/>
        <v>4330.8599999999997</v>
      </c>
      <c r="MPE55" s="115">
        <f t="shared" si="1587"/>
        <v>4330.8599999999997</v>
      </c>
      <c r="MPF55" s="95">
        <f t="shared" si="1588"/>
        <v>51970.32</v>
      </c>
      <c r="MPG55" s="106" t="s">
        <v>862</v>
      </c>
      <c r="MPH55" s="105">
        <v>51970.319999999992</v>
      </c>
      <c r="MPI55" s="90">
        <f t="shared" si="1589"/>
        <v>4330.8599999999997</v>
      </c>
      <c r="MPJ55" s="115">
        <f t="shared" ref="MPJ55" si="3440">MPI55</f>
        <v>4330.8599999999997</v>
      </c>
      <c r="MPK55" s="115">
        <f t="shared" si="1590"/>
        <v>4330.8599999999997</v>
      </c>
      <c r="MPL55" s="115">
        <f t="shared" si="1590"/>
        <v>4330.8599999999997</v>
      </c>
      <c r="MPM55" s="115">
        <f t="shared" si="1590"/>
        <v>4330.8599999999997</v>
      </c>
      <c r="MPN55" s="115">
        <f t="shared" si="1590"/>
        <v>4330.8599999999997</v>
      </c>
      <c r="MPO55" s="115">
        <f t="shared" si="1590"/>
        <v>4330.8599999999997</v>
      </c>
      <c r="MPP55" s="115">
        <f t="shared" si="1590"/>
        <v>4330.8599999999997</v>
      </c>
      <c r="MPQ55" s="115">
        <f t="shared" si="1590"/>
        <v>4330.8599999999997</v>
      </c>
      <c r="MPR55" s="115">
        <f t="shared" si="1590"/>
        <v>4330.8599999999997</v>
      </c>
      <c r="MPS55" s="115">
        <f t="shared" si="1590"/>
        <v>4330.8599999999997</v>
      </c>
      <c r="MPT55" s="115">
        <f t="shared" si="1590"/>
        <v>4330.8599999999997</v>
      </c>
      <c r="MPU55" s="115">
        <f t="shared" si="1590"/>
        <v>4330.8599999999997</v>
      </c>
      <c r="MPV55" s="95">
        <f t="shared" si="1591"/>
        <v>51970.32</v>
      </c>
      <c r="MPW55" s="106" t="s">
        <v>862</v>
      </c>
      <c r="MPX55" s="105">
        <v>51970.319999999992</v>
      </c>
      <c r="MPY55" s="90">
        <f t="shared" si="1592"/>
        <v>4330.8599999999997</v>
      </c>
      <c r="MPZ55" s="115">
        <f t="shared" ref="MPZ55" si="3441">MPY55</f>
        <v>4330.8599999999997</v>
      </c>
      <c r="MQA55" s="115">
        <f t="shared" si="1593"/>
        <v>4330.8599999999997</v>
      </c>
      <c r="MQB55" s="115">
        <f t="shared" si="1593"/>
        <v>4330.8599999999997</v>
      </c>
      <c r="MQC55" s="115">
        <f t="shared" si="1593"/>
        <v>4330.8599999999997</v>
      </c>
      <c r="MQD55" s="115">
        <f t="shared" si="1593"/>
        <v>4330.8599999999997</v>
      </c>
      <c r="MQE55" s="115">
        <f t="shared" si="1593"/>
        <v>4330.8599999999997</v>
      </c>
      <c r="MQF55" s="115">
        <f t="shared" si="1593"/>
        <v>4330.8599999999997</v>
      </c>
      <c r="MQG55" s="115">
        <f t="shared" si="1593"/>
        <v>4330.8599999999997</v>
      </c>
      <c r="MQH55" s="115">
        <f t="shared" si="1593"/>
        <v>4330.8599999999997</v>
      </c>
      <c r="MQI55" s="115">
        <f t="shared" si="1593"/>
        <v>4330.8599999999997</v>
      </c>
      <c r="MQJ55" s="115">
        <f t="shared" si="1593"/>
        <v>4330.8599999999997</v>
      </c>
      <c r="MQK55" s="115">
        <f t="shared" si="1593"/>
        <v>4330.8599999999997</v>
      </c>
      <c r="MQL55" s="95">
        <f t="shared" si="1594"/>
        <v>51970.32</v>
      </c>
      <c r="MQM55" s="106" t="s">
        <v>862</v>
      </c>
      <c r="MQN55" s="105">
        <v>51970.319999999992</v>
      </c>
      <c r="MQO55" s="90">
        <f t="shared" si="1595"/>
        <v>4330.8599999999997</v>
      </c>
      <c r="MQP55" s="115">
        <f t="shared" ref="MQP55" si="3442">MQO55</f>
        <v>4330.8599999999997</v>
      </c>
      <c r="MQQ55" s="115">
        <f t="shared" si="1596"/>
        <v>4330.8599999999997</v>
      </c>
      <c r="MQR55" s="115">
        <f t="shared" si="1596"/>
        <v>4330.8599999999997</v>
      </c>
      <c r="MQS55" s="115">
        <f t="shared" si="1596"/>
        <v>4330.8599999999997</v>
      </c>
      <c r="MQT55" s="115">
        <f t="shared" si="1596"/>
        <v>4330.8599999999997</v>
      </c>
      <c r="MQU55" s="115">
        <f t="shared" si="1596"/>
        <v>4330.8599999999997</v>
      </c>
      <c r="MQV55" s="115">
        <f t="shared" si="1596"/>
        <v>4330.8599999999997</v>
      </c>
      <c r="MQW55" s="115">
        <f t="shared" si="1596"/>
        <v>4330.8599999999997</v>
      </c>
      <c r="MQX55" s="115">
        <f t="shared" si="1596"/>
        <v>4330.8599999999997</v>
      </c>
      <c r="MQY55" s="115">
        <f t="shared" si="1596"/>
        <v>4330.8599999999997</v>
      </c>
      <c r="MQZ55" s="115">
        <f t="shared" si="1596"/>
        <v>4330.8599999999997</v>
      </c>
      <c r="MRA55" s="115">
        <f t="shared" si="1596"/>
        <v>4330.8599999999997</v>
      </c>
      <c r="MRB55" s="95">
        <f t="shared" si="1597"/>
        <v>51970.32</v>
      </c>
      <c r="MRC55" s="106" t="s">
        <v>862</v>
      </c>
      <c r="MRD55" s="105">
        <v>51970.319999999992</v>
      </c>
      <c r="MRE55" s="90">
        <f t="shared" si="1598"/>
        <v>4330.8599999999997</v>
      </c>
      <c r="MRF55" s="115">
        <f t="shared" ref="MRF55" si="3443">MRE55</f>
        <v>4330.8599999999997</v>
      </c>
      <c r="MRG55" s="115">
        <f t="shared" si="1599"/>
        <v>4330.8599999999997</v>
      </c>
      <c r="MRH55" s="115">
        <f t="shared" si="1599"/>
        <v>4330.8599999999997</v>
      </c>
      <c r="MRI55" s="115">
        <f t="shared" si="1599"/>
        <v>4330.8599999999997</v>
      </c>
      <c r="MRJ55" s="115">
        <f t="shared" si="1599"/>
        <v>4330.8599999999997</v>
      </c>
      <c r="MRK55" s="115">
        <f t="shared" si="1599"/>
        <v>4330.8599999999997</v>
      </c>
      <c r="MRL55" s="115">
        <f t="shared" si="1599"/>
        <v>4330.8599999999997</v>
      </c>
      <c r="MRM55" s="115">
        <f t="shared" si="1599"/>
        <v>4330.8599999999997</v>
      </c>
      <c r="MRN55" s="115">
        <f t="shared" si="1599"/>
        <v>4330.8599999999997</v>
      </c>
      <c r="MRO55" s="115">
        <f t="shared" si="1599"/>
        <v>4330.8599999999997</v>
      </c>
      <c r="MRP55" s="115">
        <f t="shared" si="1599"/>
        <v>4330.8599999999997</v>
      </c>
      <c r="MRQ55" s="115">
        <f t="shared" si="1599"/>
        <v>4330.8599999999997</v>
      </c>
      <c r="MRR55" s="95">
        <f t="shared" si="1600"/>
        <v>51970.32</v>
      </c>
      <c r="MRS55" s="106" t="s">
        <v>862</v>
      </c>
      <c r="MRT55" s="105">
        <v>51970.319999999992</v>
      </c>
      <c r="MRU55" s="90">
        <f t="shared" si="1601"/>
        <v>4330.8599999999997</v>
      </c>
      <c r="MRV55" s="115">
        <f t="shared" ref="MRV55" si="3444">MRU55</f>
        <v>4330.8599999999997</v>
      </c>
      <c r="MRW55" s="115">
        <f t="shared" si="1602"/>
        <v>4330.8599999999997</v>
      </c>
      <c r="MRX55" s="115">
        <f t="shared" si="1602"/>
        <v>4330.8599999999997</v>
      </c>
      <c r="MRY55" s="115">
        <f t="shared" si="1602"/>
        <v>4330.8599999999997</v>
      </c>
      <c r="MRZ55" s="115">
        <f t="shared" si="1602"/>
        <v>4330.8599999999997</v>
      </c>
      <c r="MSA55" s="115">
        <f t="shared" si="1602"/>
        <v>4330.8599999999997</v>
      </c>
      <c r="MSB55" s="115">
        <f t="shared" si="1602"/>
        <v>4330.8599999999997</v>
      </c>
      <c r="MSC55" s="115">
        <f t="shared" si="1602"/>
        <v>4330.8599999999997</v>
      </c>
      <c r="MSD55" s="115">
        <f t="shared" si="1602"/>
        <v>4330.8599999999997</v>
      </c>
      <c r="MSE55" s="115">
        <f t="shared" si="1602"/>
        <v>4330.8599999999997</v>
      </c>
      <c r="MSF55" s="115">
        <f t="shared" si="1602"/>
        <v>4330.8599999999997</v>
      </c>
      <c r="MSG55" s="115">
        <f t="shared" si="1602"/>
        <v>4330.8599999999997</v>
      </c>
      <c r="MSH55" s="95">
        <f t="shared" si="1603"/>
        <v>51970.32</v>
      </c>
      <c r="MSI55" s="106" t="s">
        <v>862</v>
      </c>
      <c r="MSJ55" s="105">
        <v>51970.319999999992</v>
      </c>
      <c r="MSK55" s="90">
        <f t="shared" si="1604"/>
        <v>4330.8599999999997</v>
      </c>
      <c r="MSL55" s="115">
        <f t="shared" ref="MSL55" si="3445">MSK55</f>
        <v>4330.8599999999997</v>
      </c>
      <c r="MSM55" s="115">
        <f t="shared" si="1605"/>
        <v>4330.8599999999997</v>
      </c>
      <c r="MSN55" s="115">
        <f t="shared" si="1605"/>
        <v>4330.8599999999997</v>
      </c>
      <c r="MSO55" s="115">
        <f t="shared" si="1605"/>
        <v>4330.8599999999997</v>
      </c>
      <c r="MSP55" s="115">
        <f t="shared" si="1605"/>
        <v>4330.8599999999997</v>
      </c>
      <c r="MSQ55" s="115">
        <f t="shared" si="1605"/>
        <v>4330.8599999999997</v>
      </c>
      <c r="MSR55" s="115">
        <f t="shared" si="1605"/>
        <v>4330.8599999999997</v>
      </c>
      <c r="MSS55" s="115">
        <f t="shared" si="1605"/>
        <v>4330.8599999999997</v>
      </c>
      <c r="MST55" s="115">
        <f t="shared" si="1605"/>
        <v>4330.8599999999997</v>
      </c>
      <c r="MSU55" s="115">
        <f t="shared" si="1605"/>
        <v>4330.8599999999997</v>
      </c>
      <c r="MSV55" s="115">
        <f t="shared" si="1605"/>
        <v>4330.8599999999997</v>
      </c>
      <c r="MSW55" s="115">
        <f t="shared" si="1605"/>
        <v>4330.8599999999997</v>
      </c>
      <c r="MSX55" s="95">
        <f t="shared" si="1606"/>
        <v>51970.32</v>
      </c>
      <c r="MSY55" s="106" t="s">
        <v>862</v>
      </c>
      <c r="MSZ55" s="105">
        <v>51970.319999999992</v>
      </c>
      <c r="MTA55" s="90">
        <f t="shared" si="1607"/>
        <v>4330.8599999999997</v>
      </c>
      <c r="MTB55" s="115">
        <f t="shared" ref="MTB55" si="3446">MTA55</f>
        <v>4330.8599999999997</v>
      </c>
      <c r="MTC55" s="115">
        <f t="shared" si="1608"/>
        <v>4330.8599999999997</v>
      </c>
      <c r="MTD55" s="115">
        <f t="shared" si="1608"/>
        <v>4330.8599999999997</v>
      </c>
      <c r="MTE55" s="115">
        <f t="shared" si="1608"/>
        <v>4330.8599999999997</v>
      </c>
      <c r="MTF55" s="115">
        <f t="shared" si="1608"/>
        <v>4330.8599999999997</v>
      </c>
      <c r="MTG55" s="115">
        <f t="shared" si="1608"/>
        <v>4330.8599999999997</v>
      </c>
      <c r="MTH55" s="115">
        <f t="shared" si="1608"/>
        <v>4330.8599999999997</v>
      </c>
      <c r="MTI55" s="115">
        <f t="shared" si="1608"/>
        <v>4330.8599999999997</v>
      </c>
      <c r="MTJ55" s="115">
        <f t="shared" si="1608"/>
        <v>4330.8599999999997</v>
      </c>
      <c r="MTK55" s="115">
        <f t="shared" si="1608"/>
        <v>4330.8599999999997</v>
      </c>
      <c r="MTL55" s="115">
        <f t="shared" si="1608"/>
        <v>4330.8599999999997</v>
      </c>
      <c r="MTM55" s="115">
        <f t="shared" si="1608"/>
        <v>4330.8599999999997</v>
      </c>
      <c r="MTN55" s="95">
        <f t="shared" si="1609"/>
        <v>51970.32</v>
      </c>
      <c r="MTO55" s="106" t="s">
        <v>862</v>
      </c>
      <c r="MTP55" s="105">
        <v>51970.319999999992</v>
      </c>
      <c r="MTQ55" s="90">
        <f t="shared" si="1610"/>
        <v>4330.8599999999997</v>
      </c>
      <c r="MTR55" s="115">
        <f t="shared" ref="MTR55" si="3447">MTQ55</f>
        <v>4330.8599999999997</v>
      </c>
      <c r="MTS55" s="115">
        <f t="shared" si="1611"/>
        <v>4330.8599999999997</v>
      </c>
      <c r="MTT55" s="115">
        <f t="shared" si="1611"/>
        <v>4330.8599999999997</v>
      </c>
      <c r="MTU55" s="115">
        <f t="shared" si="1611"/>
        <v>4330.8599999999997</v>
      </c>
      <c r="MTV55" s="115">
        <f t="shared" si="1611"/>
        <v>4330.8599999999997</v>
      </c>
      <c r="MTW55" s="115">
        <f t="shared" si="1611"/>
        <v>4330.8599999999997</v>
      </c>
      <c r="MTX55" s="115">
        <f t="shared" si="1611"/>
        <v>4330.8599999999997</v>
      </c>
      <c r="MTY55" s="115">
        <f t="shared" si="1611"/>
        <v>4330.8599999999997</v>
      </c>
      <c r="MTZ55" s="115">
        <f t="shared" si="1611"/>
        <v>4330.8599999999997</v>
      </c>
      <c r="MUA55" s="115">
        <f t="shared" si="1611"/>
        <v>4330.8599999999997</v>
      </c>
      <c r="MUB55" s="115">
        <f t="shared" si="1611"/>
        <v>4330.8599999999997</v>
      </c>
      <c r="MUC55" s="115">
        <f t="shared" si="1611"/>
        <v>4330.8599999999997</v>
      </c>
      <c r="MUD55" s="95">
        <f t="shared" si="1612"/>
        <v>51970.32</v>
      </c>
      <c r="MUE55" s="106" t="s">
        <v>862</v>
      </c>
      <c r="MUF55" s="105">
        <v>51970.319999999992</v>
      </c>
      <c r="MUG55" s="90">
        <f t="shared" si="1613"/>
        <v>4330.8599999999997</v>
      </c>
      <c r="MUH55" s="115">
        <f t="shared" ref="MUH55" si="3448">MUG55</f>
        <v>4330.8599999999997</v>
      </c>
      <c r="MUI55" s="115">
        <f t="shared" si="1614"/>
        <v>4330.8599999999997</v>
      </c>
      <c r="MUJ55" s="115">
        <f t="shared" si="1614"/>
        <v>4330.8599999999997</v>
      </c>
      <c r="MUK55" s="115">
        <f t="shared" si="1614"/>
        <v>4330.8599999999997</v>
      </c>
      <c r="MUL55" s="115">
        <f t="shared" si="1614"/>
        <v>4330.8599999999997</v>
      </c>
      <c r="MUM55" s="115">
        <f t="shared" si="1614"/>
        <v>4330.8599999999997</v>
      </c>
      <c r="MUN55" s="115">
        <f t="shared" si="1614"/>
        <v>4330.8599999999997</v>
      </c>
      <c r="MUO55" s="115">
        <f t="shared" si="1614"/>
        <v>4330.8599999999997</v>
      </c>
      <c r="MUP55" s="115">
        <f t="shared" si="1614"/>
        <v>4330.8599999999997</v>
      </c>
      <c r="MUQ55" s="115">
        <f t="shared" si="1614"/>
        <v>4330.8599999999997</v>
      </c>
      <c r="MUR55" s="115">
        <f t="shared" si="1614"/>
        <v>4330.8599999999997</v>
      </c>
      <c r="MUS55" s="115">
        <f t="shared" si="1614"/>
        <v>4330.8599999999997</v>
      </c>
      <c r="MUT55" s="95">
        <f t="shared" si="1615"/>
        <v>51970.32</v>
      </c>
      <c r="MUU55" s="106" t="s">
        <v>862</v>
      </c>
      <c r="MUV55" s="105">
        <v>51970.319999999992</v>
      </c>
      <c r="MUW55" s="90">
        <f t="shared" si="1616"/>
        <v>4330.8599999999997</v>
      </c>
      <c r="MUX55" s="115">
        <f t="shared" ref="MUX55" si="3449">MUW55</f>
        <v>4330.8599999999997</v>
      </c>
      <c r="MUY55" s="115">
        <f t="shared" si="1617"/>
        <v>4330.8599999999997</v>
      </c>
      <c r="MUZ55" s="115">
        <f t="shared" si="1617"/>
        <v>4330.8599999999997</v>
      </c>
      <c r="MVA55" s="115">
        <f t="shared" si="1617"/>
        <v>4330.8599999999997</v>
      </c>
      <c r="MVB55" s="115">
        <f t="shared" si="1617"/>
        <v>4330.8599999999997</v>
      </c>
      <c r="MVC55" s="115">
        <f t="shared" si="1617"/>
        <v>4330.8599999999997</v>
      </c>
      <c r="MVD55" s="115">
        <f t="shared" si="1617"/>
        <v>4330.8599999999997</v>
      </c>
      <c r="MVE55" s="115">
        <f t="shared" si="1617"/>
        <v>4330.8599999999997</v>
      </c>
      <c r="MVF55" s="115">
        <f t="shared" si="1617"/>
        <v>4330.8599999999997</v>
      </c>
      <c r="MVG55" s="115">
        <f t="shared" si="1617"/>
        <v>4330.8599999999997</v>
      </c>
      <c r="MVH55" s="115">
        <f t="shared" si="1617"/>
        <v>4330.8599999999997</v>
      </c>
      <c r="MVI55" s="115">
        <f t="shared" si="1617"/>
        <v>4330.8599999999997</v>
      </c>
      <c r="MVJ55" s="95">
        <f t="shared" si="1618"/>
        <v>51970.32</v>
      </c>
      <c r="MVK55" s="106" t="s">
        <v>862</v>
      </c>
      <c r="MVL55" s="105">
        <v>51970.319999999992</v>
      </c>
      <c r="MVM55" s="90">
        <f t="shared" si="1619"/>
        <v>4330.8599999999997</v>
      </c>
      <c r="MVN55" s="115">
        <f t="shared" ref="MVN55" si="3450">MVM55</f>
        <v>4330.8599999999997</v>
      </c>
      <c r="MVO55" s="115">
        <f t="shared" si="1620"/>
        <v>4330.8599999999997</v>
      </c>
      <c r="MVP55" s="115">
        <f t="shared" si="1620"/>
        <v>4330.8599999999997</v>
      </c>
      <c r="MVQ55" s="115">
        <f t="shared" si="1620"/>
        <v>4330.8599999999997</v>
      </c>
      <c r="MVR55" s="115">
        <f t="shared" si="1620"/>
        <v>4330.8599999999997</v>
      </c>
      <c r="MVS55" s="115">
        <f t="shared" si="1620"/>
        <v>4330.8599999999997</v>
      </c>
      <c r="MVT55" s="115">
        <f t="shared" si="1620"/>
        <v>4330.8599999999997</v>
      </c>
      <c r="MVU55" s="115">
        <f t="shared" si="1620"/>
        <v>4330.8599999999997</v>
      </c>
      <c r="MVV55" s="115">
        <f t="shared" si="1620"/>
        <v>4330.8599999999997</v>
      </c>
      <c r="MVW55" s="115">
        <f t="shared" si="1620"/>
        <v>4330.8599999999997</v>
      </c>
      <c r="MVX55" s="115">
        <f t="shared" si="1620"/>
        <v>4330.8599999999997</v>
      </c>
      <c r="MVY55" s="115">
        <f t="shared" si="1620"/>
        <v>4330.8599999999997</v>
      </c>
      <c r="MVZ55" s="95">
        <f t="shared" si="1621"/>
        <v>51970.32</v>
      </c>
      <c r="MWA55" s="106" t="s">
        <v>862</v>
      </c>
      <c r="MWB55" s="105">
        <v>51970.319999999992</v>
      </c>
      <c r="MWC55" s="90">
        <f t="shared" si="1622"/>
        <v>4330.8599999999997</v>
      </c>
      <c r="MWD55" s="115">
        <f t="shared" ref="MWD55" si="3451">MWC55</f>
        <v>4330.8599999999997</v>
      </c>
      <c r="MWE55" s="115">
        <f t="shared" si="1623"/>
        <v>4330.8599999999997</v>
      </c>
      <c r="MWF55" s="115">
        <f t="shared" si="1623"/>
        <v>4330.8599999999997</v>
      </c>
      <c r="MWG55" s="115">
        <f t="shared" si="1623"/>
        <v>4330.8599999999997</v>
      </c>
      <c r="MWH55" s="115">
        <f t="shared" si="1623"/>
        <v>4330.8599999999997</v>
      </c>
      <c r="MWI55" s="115">
        <f t="shared" si="1623"/>
        <v>4330.8599999999997</v>
      </c>
      <c r="MWJ55" s="115">
        <f t="shared" si="1623"/>
        <v>4330.8599999999997</v>
      </c>
      <c r="MWK55" s="115">
        <f t="shared" si="1623"/>
        <v>4330.8599999999997</v>
      </c>
      <c r="MWL55" s="115">
        <f t="shared" si="1623"/>
        <v>4330.8599999999997</v>
      </c>
      <c r="MWM55" s="115">
        <f t="shared" si="1623"/>
        <v>4330.8599999999997</v>
      </c>
      <c r="MWN55" s="115">
        <f t="shared" si="1623"/>
        <v>4330.8599999999997</v>
      </c>
      <c r="MWO55" s="115">
        <f t="shared" si="1623"/>
        <v>4330.8599999999997</v>
      </c>
      <c r="MWP55" s="95">
        <f t="shared" si="1624"/>
        <v>51970.32</v>
      </c>
      <c r="MWQ55" s="106" t="s">
        <v>862</v>
      </c>
      <c r="MWR55" s="105">
        <v>51970.319999999992</v>
      </c>
      <c r="MWS55" s="90">
        <f t="shared" si="1625"/>
        <v>4330.8599999999997</v>
      </c>
      <c r="MWT55" s="115">
        <f t="shared" ref="MWT55" si="3452">MWS55</f>
        <v>4330.8599999999997</v>
      </c>
      <c r="MWU55" s="115">
        <f t="shared" si="1626"/>
        <v>4330.8599999999997</v>
      </c>
      <c r="MWV55" s="115">
        <f t="shared" si="1626"/>
        <v>4330.8599999999997</v>
      </c>
      <c r="MWW55" s="115">
        <f t="shared" si="1626"/>
        <v>4330.8599999999997</v>
      </c>
      <c r="MWX55" s="115">
        <f t="shared" si="1626"/>
        <v>4330.8599999999997</v>
      </c>
      <c r="MWY55" s="115">
        <f t="shared" si="1626"/>
        <v>4330.8599999999997</v>
      </c>
      <c r="MWZ55" s="115">
        <f t="shared" si="1626"/>
        <v>4330.8599999999997</v>
      </c>
      <c r="MXA55" s="115">
        <f t="shared" si="1626"/>
        <v>4330.8599999999997</v>
      </c>
      <c r="MXB55" s="115">
        <f t="shared" si="1626"/>
        <v>4330.8599999999997</v>
      </c>
      <c r="MXC55" s="115">
        <f t="shared" si="1626"/>
        <v>4330.8599999999997</v>
      </c>
      <c r="MXD55" s="115">
        <f t="shared" si="1626"/>
        <v>4330.8599999999997</v>
      </c>
      <c r="MXE55" s="115">
        <f t="shared" si="1626"/>
        <v>4330.8599999999997</v>
      </c>
      <c r="MXF55" s="95">
        <f t="shared" si="1627"/>
        <v>51970.32</v>
      </c>
      <c r="MXG55" s="106" t="s">
        <v>862</v>
      </c>
      <c r="MXH55" s="105">
        <v>51970.319999999992</v>
      </c>
      <c r="MXI55" s="90">
        <f t="shared" si="1628"/>
        <v>4330.8599999999997</v>
      </c>
      <c r="MXJ55" s="115">
        <f t="shared" ref="MXJ55" si="3453">MXI55</f>
        <v>4330.8599999999997</v>
      </c>
      <c r="MXK55" s="115">
        <f t="shared" si="1629"/>
        <v>4330.8599999999997</v>
      </c>
      <c r="MXL55" s="115">
        <f t="shared" si="1629"/>
        <v>4330.8599999999997</v>
      </c>
      <c r="MXM55" s="115">
        <f t="shared" si="1629"/>
        <v>4330.8599999999997</v>
      </c>
      <c r="MXN55" s="115">
        <f t="shared" si="1629"/>
        <v>4330.8599999999997</v>
      </c>
      <c r="MXO55" s="115">
        <f t="shared" si="1629"/>
        <v>4330.8599999999997</v>
      </c>
      <c r="MXP55" s="115">
        <f t="shared" si="1629"/>
        <v>4330.8599999999997</v>
      </c>
      <c r="MXQ55" s="115">
        <f t="shared" si="1629"/>
        <v>4330.8599999999997</v>
      </c>
      <c r="MXR55" s="115">
        <f t="shared" si="1629"/>
        <v>4330.8599999999997</v>
      </c>
      <c r="MXS55" s="115">
        <f t="shared" si="1629"/>
        <v>4330.8599999999997</v>
      </c>
      <c r="MXT55" s="115">
        <f t="shared" si="1629"/>
        <v>4330.8599999999997</v>
      </c>
      <c r="MXU55" s="115">
        <f t="shared" si="1629"/>
        <v>4330.8599999999997</v>
      </c>
      <c r="MXV55" s="95">
        <f t="shared" si="1630"/>
        <v>51970.32</v>
      </c>
      <c r="MXW55" s="106" t="s">
        <v>862</v>
      </c>
      <c r="MXX55" s="105">
        <v>51970.319999999992</v>
      </c>
      <c r="MXY55" s="90">
        <f t="shared" si="1631"/>
        <v>4330.8599999999997</v>
      </c>
      <c r="MXZ55" s="115">
        <f t="shared" ref="MXZ55" si="3454">MXY55</f>
        <v>4330.8599999999997</v>
      </c>
      <c r="MYA55" s="115">
        <f t="shared" si="1632"/>
        <v>4330.8599999999997</v>
      </c>
      <c r="MYB55" s="115">
        <f t="shared" si="1632"/>
        <v>4330.8599999999997</v>
      </c>
      <c r="MYC55" s="115">
        <f t="shared" si="1632"/>
        <v>4330.8599999999997</v>
      </c>
      <c r="MYD55" s="115">
        <f t="shared" si="1632"/>
        <v>4330.8599999999997</v>
      </c>
      <c r="MYE55" s="115">
        <f t="shared" si="1632"/>
        <v>4330.8599999999997</v>
      </c>
      <c r="MYF55" s="115">
        <f t="shared" si="1632"/>
        <v>4330.8599999999997</v>
      </c>
      <c r="MYG55" s="115">
        <f t="shared" si="1632"/>
        <v>4330.8599999999997</v>
      </c>
      <c r="MYH55" s="115">
        <f t="shared" si="1632"/>
        <v>4330.8599999999997</v>
      </c>
      <c r="MYI55" s="115">
        <f t="shared" si="1632"/>
        <v>4330.8599999999997</v>
      </c>
      <c r="MYJ55" s="115">
        <f t="shared" si="1632"/>
        <v>4330.8599999999997</v>
      </c>
      <c r="MYK55" s="115">
        <f t="shared" si="1632"/>
        <v>4330.8599999999997</v>
      </c>
      <c r="MYL55" s="95">
        <f t="shared" si="1633"/>
        <v>51970.32</v>
      </c>
      <c r="MYM55" s="106" t="s">
        <v>862</v>
      </c>
      <c r="MYN55" s="105">
        <v>51970.319999999992</v>
      </c>
      <c r="MYO55" s="90">
        <f t="shared" si="1634"/>
        <v>4330.8599999999997</v>
      </c>
      <c r="MYP55" s="115">
        <f t="shared" ref="MYP55" si="3455">MYO55</f>
        <v>4330.8599999999997</v>
      </c>
      <c r="MYQ55" s="115">
        <f t="shared" si="1635"/>
        <v>4330.8599999999997</v>
      </c>
      <c r="MYR55" s="115">
        <f t="shared" si="1635"/>
        <v>4330.8599999999997</v>
      </c>
      <c r="MYS55" s="115">
        <f t="shared" si="1635"/>
        <v>4330.8599999999997</v>
      </c>
      <c r="MYT55" s="115">
        <f t="shared" si="1635"/>
        <v>4330.8599999999997</v>
      </c>
      <c r="MYU55" s="115">
        <f t="shared" si="1635"/>
        <v>4330.8599999999997</v>
      </c>
      <c r="MYV55" s="115">
        <f t="shared" si="1635"/>
        <v>4330.8599999999997</v>
      </c>
      <c r="MYW55" s="115">
        <f t="shared" si="1635"/>
        <v>4330.8599999999997</v>
      </c>
      <c r="MYX55" s="115">
        <f t="shared" si="1635"/>
        <v>4330.8599999999997</v>
      </c>
      <c r="MYY55" s="115">
        <f t="shared" si="1635"/>
        <v>4330.8599999999997</v>
      </c>
      <c r="MYZ55" s="115">
        <f t="shared" si="1635"/>
        <v>4330.8599999999997</v>
      </c>
      <c r="MZA55" s="115">
        <f t="shared" si="1635"/>
        <v>4330.8599999999997</v>
      </c>
      <c r="MZB55" s="95">
        <f t="shared" si="1636"/>
        <v>51970.32</v>
      </c>
      <c r="MZC55" s="106" t="s">
        <v>862</v>
      </c>
      <c r="MZD55" s="105">
        <v>51970.319999999992</v>
      </c>
      <c r="MZE55" s="90">
        <f t="shared" si="1637"/>
        <v>4330.8599999999997</v>
      </c>
      <c r="MZF55" s="115">
        <f t="shared" ref="MZF55" si="3456">MZE55</f>
        <v>4330.8599999999997</v>
      </c>
      <c r="MZG55" s="115">
        <f t="shared" si="1638"/>
        <v>4330.8599999999997</v>
      </c>
      <c r="MZH55" s="115">
        <f t="shared" si="1638"/>
        <v>4330.8599999999997</v>
      </c>
      <c r="MZI55" s="115">
        <f t="shared" si="1638"/>
        <v>4330.8599999999997</v>
      </c>
      <c r="MZJ55" s="115">
        <f t="shared" si="1638"/>
        <v>4330.8599999999997</v>
      </c>
      <c r="MZK55" s="115">
        <f t="shared" si="1638"/>
        <v>4330.8599999999997</v>
      </c>
      <c r="MZL55" s="115">
        <f t="shared" si="1638"/>
        <v>4330.8599999999997</v>
      </c>
      <c r="MZM55" s="115">
        <f t="shared" si="1638"/>
        <v>4330.8599999999997</v>
      </c>
      <c r="MZN55" s="115">
        <f t="shared" si="1638"/>
        <v>4330.8599999999997</v>
      </c>
      <c r="MZO55" s="115">
        <f t="shared" si="1638"/>
        <v>4330.8599999999997</v>
      </c>
      <c r="MZP55" s="115">
        <f t="shared" si="1638"/>
        <v>4330.8599999999997</v>
      </c>
      <c r="MZQ55" s="115">
        <f t="shared" si="1638"/>
        <v>4330.8599999999997</v>
      </c>
      <c r="MZR55" s="95">
        <f t="shared" si="1639"/>
        <v>51970.32</v>
      </c>
      <c r="MZS55" s="106" t="s">
        <v>862</v>
      </c>
      <c r="MZT55" s="105">
        <v>51970.319999999992</v>
      </c>
      <c r="MZU55" s="90">
        <f t="shared" si="1640"/>
        <v>4330.8599999999997</v>
      </c>
      <c r="MZV55" s="115">
        <f t="shared" ref="MZV55" si="3457">MZU55</f>
        <v>4330.8599999999997</v>
      </c>
      <c r="MZW55" s="115">
        <f t="shared" si="1641"/>
        <v>4330.8599999999997</v>
      </c>
      <c r="MZX55" s="115">
        <f t="shared" si="1641"/>
        <v>4330.8599999999997</v>
      </c>
      <c r="MZY55" s="115">
        <f t="shared" si="1641"/>
        <v>4330.8599999999997</v>
      </c>
      <c r="MZZ55" s="115">
        <f t="shared" si="1641"/>
        <v>4330.8599999999997</v>
      </c>
      <c r="NAA55" s="115">
        <f t="shared" si="1641"/>
        <v>4330.8599999999997</v>
      </c>
      <c r="NAB55" s="115">
        <f t="shared" si="1641"/>
        <v>4330.8599999999997</v>
      </c>
      <c r="NAC55" s="115">
        <f t="shared" si="1641"/>
        <v>4330.8599999999997</v>
      </c>
      <c r="NAD55" s="115">
        <f t="shared" si="1641"/>
        <v>4330.8599999999997</v>
      </c>
      <c r="NAE55" s="115">
        <f t="shared" si="1641"/>
        <v>4330.8599999999997</v>
      </c>
      <c r="NAF55" s="115">
        <f t="shared" si="1641"/>
        <v>4330.8599999999997</v>
      </c>
      <c r="NAG55" s="115">
        <f t="shared" si="1641"/>
        <v>4330.8599999999997</v>
      </c>
      <c r="NAH55" s="95">
        <f t="shared" si="1642"/>
        <v>51970.32</v>
      </c>
      <c r="NAI55" s="106" t="s">
        <v>862</v>
      </c>
      <c r="NAJ55" s="105">
        <v>51970.319999999992</v>
      </c>
      <c r="NAK55" s="90">
        <f t="shared" si="1643"/>
        <v>4330.8599999999997</v>
      </c>
      <c r="NAL55" s="115">
        <f t="shared" ref="NAL55" si="3458">NAK55</f>
        <v>4330.8599999999997</v>
      </c>
      <c r="NAM55" s="115">
        <f t="shared" si="1644"/>
        <v>4330.8599999999997</v>
      </c>
      <c r="NAN55" s="115">
        <f t="shared" si="1644"/>
        <v>4330.8599999999997</v>
      </c>
      <c r="NAO55" s="115">
        <f t="shared" si="1644"/>
        <v>4330.8599999999997</v>
      </c>
      <c r="NAP55" s="115">
        <f t="shared" si="1644"/>
        <v>4330.8599999999997</v>
      </c>
      <c r="NAQ55" s="115">
        <f t="shared" si="1644"/>
        <v>4330.8599999999997</v>
      </c>
      <c r="NAR55" s="115">
        <f t="shared" si="1644"/>
        <v>4330.8599999999997</v>
      </c>
      <c r="NAS55" s="115">
        <f t="shared" si="1644"/>
        <v>4330.8599999999997</v>
      </c>
      <c r="NAT55" s="115">
        <f t="shared" si="1644"/>
        <v>4330.8599999999997</v>
      </c>
      <c r="NAU55" s="115">
        <f t="shared" si="1644"/>
        <v>4330.8599999999997</v>
      </c>
      <c r="NAV55" s="115">
        <f t="shared" si="1644"/>
        <v>4330.8599999999997</v>
      </c>
      <c r="NAW55" s="115">
        <f t="shared" si="1644"/>
        <v>4330.8599999999997</v>
      </c>
      <c r="NAX55" s="95">
        <f t="shared" si="1645"/>
        <v>51970.32</v>
      </c>
      <c r="NAY55" s="106" t="s">
        <v>862</v>
      </c>
      <c r="NAZ55" s="105">
        <v>51970.319999999992</v>
      </c>
      <c r="NBA55" s="90">
        <f t="shared" si="1646"/>
        <v>4330.8599999999997</v>
      </c>
      <c r="NBB55" s="115">
        <f t="shared" ref="NBB55" si="3459">NBA55</f>
        <v>4330.8599999999997</v>
      </c>
      <c r="NBC55" s="115">
        <f t="shared" si="1647"/>
        <v>4330.8599999999997</v>
      </c>
      <c r="NBD55" s="115">
        <f t="shared" si="1647"/>
        <v>4330.8599999999997</v>
      </c>
      <c r="NBE55" s="115">
        <f t="shared" si="1647"/>
        <v>4330.8599999999997</v>
      </c>
      <c r="NBF55" s="115">
        <f t="shared" si="1647"/>
        <v>4330.8599999999997</v>
      </c>
      <c r="NBG55" s="115">
        <f t="shared" si="1647"/>
        <v>4330.8599999999997</v>
      </c>
      <c r="NBH55" s="115">
        <f t="shared" si="1647"/>
        <v>4330.8599999999997</v>
      </c>
      <c r="NBI55" s="115">
        <f t="shared" si="1647"/>
        <v>4330.8599999999997</v>
      </c>
      <c r="NBJ55" s="115">
        <f t="shared" si="1647"/>
        <v>4330.8599999999997</v>
      </c>
      <c r="NBK55" s="115">
        <f t="shared" si="1647"/>
        <v>4330.8599999999997</v>
      </c>
      <c r="NBL55" s="115">
        <f t="shared" si="1647"/>
        <v>4330.8599999999997</v>
      </c>
      <c r="NBM55" s="115">
        <f t="shared" si="1647"/>
        <v>4330.8599999999997</v>
      </c>
      <c r="NBN55" s="95">
        <f t="shared" si="1648"/>
        <v>51970.32</v>
      </c>
      <c r="NBO55" s="106" t="s">
        <v>862</v>
      </c>
      <c r="NBP55" s="105">
        <v>51970.319999999992</v>
      </c>
      <c r="NBQ55" s="90">
        <f t="shared" si="1649"/>
        <v>4330.8599999999997</v>
      </c>
      <c r="NBR55" s="115">
        <f t="shared" ref="NBR55" si="3460">NBQ55</f>
        <v>4330.8599999999997</v>
      </c>
      <c r="NBS55" s="115">
        <f t="shared" si="1650"/>
        <v>4330.8599999999997</v>
      </c>
      <c r="NBT55" s="115">
        <f t="shared" si="1650"/>
        <v>4330.8599999999997</v>
      </c>
      <c r="NBU55" s="115">
        <f t="shared" si="1650"/>
        <v>4330.8599999999997</v>
      </c>
      <c r="NBV55" s="115">
        <f t="shared" si="1650"/>
        <v>4330.8599999999997</v>
      </c>
      <c r="NBW55" s="115">
        <f t="shared" si="1650"/>
        <v>4330.8599999999997</v>
      </c>
      <c r="NBX55" s="115">
        <f t="shared" si="1650"/>
        <v>4330.8599999999997</v>
      </c>
      <c r="NBY55" s="115">
        <f t="shared" si="1650"/>
        <v>4330.8599999999997</v>
      </c>
      <c r="NBZ55" s="115">
        <f t="shared" si="1650"/>
        <v>4330.8599999999997</v>
      </c>
      <c r="NCA55" s="115">
        <f t="shared" si="1650"/>
        <v>4330.8599999999997</v>
      </c>
      <c r="NCB55" s="115">
        <f t="shared" si="1650"/>
        <v>4330.8599999999997</v>
      </c>
      <c r="NCC55" s="115">
        <f t="shared" si="1650"/>
        <v>4330.8599999999997</v>
      </c>
      <c r="NCD55" s="95">
        <f t="shared" si="1651"/>
        <v>51970.32</v>
      </c>
      <c r="NCE55" s="106" t="s">
        <v>862</v>
      </c>
      <c r="NCF55" s="105">
        <v>51970.319999999992</v>
      </c>
      <c r="NCG55" s="90">
        <f t="shared" si="1652"/>
        <v>4330.8599999999997</v>
      </c>
      <c r="NCH55" s="115">
        <f t="shared" ref="NCH55" si="3461">NCG55</f>
        <v>4330.8599999999997</v>
      </c>
      <c r="NCI55" s="115">
        <f t="shared" si="1653"/>
        <v>4330.8599999999997</v>
      </c>
      <c r="NCJ55" s="115">
        <f t="shared" si="1653"/>
        <v>4330.8599999999997</v>
      </c>
      <c r="NCK55" s="115">
        <f t="shared" si="1653"/>
        <v>4330.8599999999997</v>
      </c>
      <c r="NCL55" s="115">
        <f t="shared" si="1653"/>
        <v>4330.8599999999997</v>
      </c>
      <c r="NCM55" s="115">
        <f t="shared" si="1653"/>
        <v>4330.8599999999997</v>
      </c>
      <c r="NCN55" s="115">
        <f t="shared" si="1653"/>
        <v>4330.8599999999997</v>
      </c>
      <c r="NCO55" s="115">
        <f t="shared" si="1653"/>
        <v>4330.8599999999997</v>
      </c>
      <c r="NCP55" s="115">
        <f t="shared" si="1653"/>
        <v>4330.8599999999997</v>
      </c>
      <c r="NCQ55" s="115">
        <f t="shared" si="1653"/>
        <v>4330.8599999999997</v>
      </c>
      <c r="NCR55" s="115">
        <f t="shared" si="1653"/>
        <v>4330.8599999999997</v>
      </c>
      <c r="NCS55" s="115">
        <f t="shared" si="1653"/>
        <v>4330.8599999999997</v>
      </c>
      <c r="NCT55" s="95">
        <f t="shared" si="1654"/>
        <v>51970.32</v>
      </c>
      <c r="NCU55" s="106" t="s">
        <v>862</v>
      </c>
      <c r="NCV55" s="105">
        <v>51970.319999999992</v>
      </c>
      <c r="NCW55" s="90">
        <f t="shared" si="1655"/>
        <v>4330.8599999999997</v>
      </c>
      <c r="NCX55" s="115">
        <f t="shared" ref="NCX55" si="3462">NCW55</f>
        <v>4330.8599999999997</v>
      </c>
      <c r="NCY55" s="115">
        <f t="shared" si="1656"/>
        <v>4330.8599999999997</v>
      </c>
      <c r="NCZ55" s="115">
        <f t="shared" si="1656"/>
        <v>4330.8599999999997</v>
      </c>
      <c r="NDA55" s="115">
        <f t="shared" si="1656"/>
        <v>4330.8599999999997</v>
      </c>
      <c r="NDB55" s="115">
        <f t="shared" si="1656"/>
        <v>4330.8599999999997</v>
      </c>
      <c r="NDC55" s="115">
        <f t="shared" si="1656"/>
        <v>4330.8599999999997</v>
      </c>
      <c r="NDD55" s="115">
        <f t="shared" si="1656"/>
        <v>4330.8599999999997</v>
      </c>
      <c r="NDE55" s="115">
        <f t="shared" si="1656"/>
        <v>4330.8599999999997</v>
      </c>
      <c r="NDF55" s="115">
        <f t="shared" si="1656"/>
        <v>4330.8599999999997</v>
      </c>
      <c r="NDG55" s="115">
        <f t="shared" si="1656"/>
        <v>4330.8599999999997</v>
      </c>
      <c r="NDH55" s="115">
        <f t="shared" si="1656"/>
        <v>4330.8599999999997</v>
      </c>
      <c r="NDI55" s="115">
        <f t="shared" si="1656"/>
        <v>4330.8599999999997</v>
      </c>
      <c r="NDJ55" s="95">
        <f t="shared" si="1657"/>
        <v>51970.32</v>
      </c>
      <c r="NDK55" s="106" t="s">
        <v>862</v>
      </c>
      <c r="NDL55" s="105">
        <v>51970.319999999992</v>
      </c>
      <c r="NDM55" s="90">
        <f t="shared" si="1658"/>
        <v>4330.8599999999997</v>
      </c>
      <c r="NDN55" s="115">
        <f t="shared" ref="NDN55" si="3463">NDM55</f>
        <v>4330.8599999999997</v>
      </c>
      <c r="NDO55" s="115">
        <f t="shared" si="1659"/>
        <v>4330.8599999999997</v>
      </c>
      <c r="NDP55" s="115">
        <f t="shared" si="1659"/>
        <v>4330.8599999999997</v>
      </c>
      <c r="NDQ55" s="115">
        <f t="shared" si="1659"/>
        <v>4330.8599999999997</v>
      </c>
      <c r="NDR55" s="115">
        <f t="shared" si="1659"/>
        <v>4330.8599999999997</v>
      </c>
      <c r="NDS55" s="115">
        <f t="shared" si="1659"/>
        <v>4330.8599999999997</v>
      </c>
      <c r="NDT55" s="115">
        <f t="shared" si="1659"/>
        <v>4330.8599999999997</v>
      </c>
      <c r="NDU55" s="115">
        <f t="shared" si="1659"/>
        <v>4330.8599999999997</v>
      </c>
      <c r="NDV55" s="115">
        <f t="shared" si="1659"/>
        <v>4330.8599999999997</v>
      </c>
      <c r="NDW55" s="115">
        <f t="shared" si="1659"/>
        <v>4330.8599999999997</v>
      </c>
      <c r="NDX55" s="115">
        <f t="shared" si="1659"/>
        <v>4330.8599999999997</v>
      </c>
      <c r="NDY55" s="115">
        <f t="shared" si="1659"/>
        <v>4330.8599999999997</v>
      </c>
      <c r="NDZ55" s="95">
        <f t="shared" si="1660"/>
        <v>51970.32</v>
      </c>
      <c r="NEA55" s="106" t="s">
        <v>862</v>
      </c>
      <c r="NEB55" s="105">
        <v>51970.319999999992</v>
      </c>
      <c r="NEC55" s="90">
        <f t="shared" si="1661"/>
        <v>4330.8599999999997</v>
      </c>
      <c r="NED55" s="115">
        <f t="shared" ref="NED55" si="3464">NEC55</f>
        <v>4330.8599999999997</v>
      </c>
      <c r="NEE55" s="115">
        <f t="shared" si="1662"/>
        <v>4330.8599999999997</v>
      </c>
      <c r="NEF55" s="115">
        <f t="shared" si="1662"/>
        <v>4330.8599999999997</v>
      </c>
      <c r="NEG55" s="115">
        <f t="shared" si="1662"/>
        <v>4330.8599999999997</v>
      </c>
      <c r="NEH55" s="115">
        <f t="shared" si="1662"/>
        <v>4330.8599999999997</v>
      </c>
      <c r="NEI55" s="115">
        <f t="shared" si="1662"/>
        <v>4330.8599999999997</v>
      </c>
      <c r="NEJ55" s="115">
        <f t="shared" si="1662"/>
        <v>4330.8599999999997</v>
      </c>
      <c r="NEK55" s="115">
        <f t="shared" si="1662"/>
        <v>4330.8599999999997</v>
      </c>
      <c r="NEL55" s="115">
        <f t="shared" si="1662"/>
        <v>4330.8599999999997</v>
      </c>
      <c r="NEM55" s="115">
        <f t="shared" si="1662"/>
        <v>4330.8599999999997</v>
      </c>
      <c r="NEN55" s="115">
        <f t="shared" si="1662"/>
        <v>4330.8599999999997</v>
      </c>
      <c r="NEO55" s="115">
        <f t="shared" si="1662"/>
        <v>4330.8599999999997</v>
      </c>
      <c r="NEP55" s="95">
        <f t="shared" si="1663"/>
        <v>51970.32</v>
      </c>
      <c r="NEQ55" s="106" t="s">
        <v>862</v>
      </c>
      <c r="NER55" s="105">
        <v>51970.319999999992</v>
      </c>
      <c r="NES55" s="90">
        <f t="shared" si="1664"/>
        <v>4330.8599999999997</v>
      </c>
      <c r="NET55" s="115">
        <f t="shared" ref="NET55" si="3465">NES55</f>
        <v>4330.8599999999997</v>
      </c>
      <c r="NEU55" s="115">
        <f t="shared" si="1665"/>
        <v>4330.8599999999997</v>
      </c>
      <c r="NEV55" s="115">
        <f t="shared" si="1665"/>
        <v>4330.8599999999997</v>
      </c>
      <c r="NEW55" s="115">
        <f t="shared" si="1665"/>
        <v>4330.8599999999997</v>
      </c>
      <c r="NEX55" s="115">
        <f t="shared" si="1665"/>
        <v>4330.8599999999997</v>
      </c>
      <c r="NEY55" s="115">
        <f t="shared" si="1665"/>
        <v>4330.8599999999997</v>
      </c>
      <c r="NEZ55" s="115">
        <f t="shared" si="1665"/>
        <v>4330.8599999999997</v>
      </c>
      <c r="NFA55" s="115">
        <f t="shared" si="1665"/>
        <v>4330.8599999999997</v>
      </c>
      <c r="NFB55" s="115">
        <f t="shared" si="1665"/>
        <v>4330.8599999999997</v>
      </c>
      <c r="NFC55" s="115">
        <f t="shared" si="1665"/>
        <v>4330.8599999999997</v>
      </c>
      <c r="NFD55" s="115">
        <f t="shared" si="1665"/>
        <v>4330.8599999999997</v>
      </c>
      <c r="NFE55" s="115">
        <f t="shared" si="1665"/>
        <v>4330.8599999999997</v>
      </c>
      <c r="NFF55" s="95">
        <f t="shared" si="1666"/>
        <v>51970.32</v>
      </c>
      <c r="NFG55" s="106" t="s">
        <v>862</v>
      </c>
      <c r="NFH55" s="105">
        <v>51970.319999999992</v>
      </c>
      <c r="NFI55" s="90">
        <f t="shared" si="1667"/>
        <v>4330.8599999999997</v>
      </c>
      <c r="NFJ55" s="115">
        <f t="shared" ref="NFJ55" si="3466">NFI55</f>
        <v>4330.8599999999997</v>
      </c>
      <c r="NFK55" s="115">
        <f t="shared" si="1668"/>
        <v>4330.8599999999997</v>
      </c>
      <c r="NFL55" s="115">
        <f t="shared" si="1668"/>
        <v>4330.8599999999997</v>
      </c>
      <c r="NFM55" s="115">
        <f t="shared" si="1668"/>
        <v>4330.8599999999997</v>
      </c>
      <c r="NFN55" s="115">
        <f t="shared" si="1668"/>
        <v>4330.8599999999997</v>
      </c>
      <c r="NFO55" s="115">
        <f t="shared" si="1668"/>
        <v>4330.8599999999997</v>
      </c>
      <c r="NFP55" s="115">
        <f t="shared" si="1668"/>
        <v>4330.8599999999997</v>
      </c>
      <c r="NFQ55" s="115">
        <f t="shared" si="1668"/>
        <v>4330.8599999999997</v>
      </c>
      <c r="NFR55" s="115">
        <f t="shared" si="1668"/>
        <v>4330.8599999999997</v>
      </c>
      <c r="NFS55" s="115">
        <f t="shared" si="1668"/>
        <v>4330.8599999999997</v>
      </c>
      <c r="NFT55" s="115">
        <f t="shared" si="1668"/>
        <v>4330.8599999999997</v>
      </c>
      <c r="NFU55" s="115">
        <f t="shared" si="1668"/>
        <v>4330.8599999999997</v>
      </c>
      <c r="NFV55" s="95">
        <f t="shared" si="1669"/>
        <v>51970.32</v>
      </c>
      <c r="NFW55" s="106" t="s">
        <v>862</v>
      </c>
      <c r="NFX55" s="105">
        <v>51970.319999999992</v>
      </c>
      <c r="NFY55" s="90">
        <f t="shared" si="1670"/>
        <v>4330.8599999999997</v>
      </c>
      <c r="NFZ55" s="115">
        <f t="shared" ref="NFZ55" si="3467">NFY55</f>
        <v>4330.8599999999997</v>
      </c>
      <c r="NGA55" s="115">
        <f t="shared" si="1671"/>
        <v>4330.8599999999997</v>
      </c>
      <c r="NGB55" s="115">
        <f t="shared" si="1671"/>
        <v>4330.8599999999997</v>
      </c>
      <c r="NGC55" s="115">
        <f t="shared" si="1671"/>
        <v>4330.8599999999997</v>
      </c>
      <c r="NGD55" s="115">
        <f t="shared" si="1671"/>
        <v>4330.8599999999997</v>
      </c>
      <c r="NGE55" s="115">
        <f t="shared" si="1671"/>
        <v>4330.8599999999997</v>
      </c>
      <c r="NGF55" s="115">
        <f t="shared" si="1671"/>
        <v>4330.8599999999997</v>
      </c>
      <c r="NGG55" s="115">
        <f t="shared" si="1671"/>
        <v>4330.8599999999997</v>
      </c>
      <c r="NGH55" s="115">
        <f t="shared" si="1671"/>
        <v>4330.8599999999997</v>
      </c>
      <c r="NGI55" s="115">
        <f t="shared" si="1671"/>
        <v>4330.8599999999997</v>
      </c>
      <c r="NGJ55" s="115">
        <f t="shared" si="1671"/>
        <v>4330.8599999999997</v>
      </c>
      <c r="NGK55" s="115">
        <f t="shared" si="1671"/>
        <v>4330.8599999999997</v>
      </c>
      <c r="NGL55" s="95">
        <f t="shared" si="1672"/>
        <v>51970.32</v>
      </c>
      <c r="NGM55" s="106" t="s">
        <v>862</v>
      </c>
      <c r="NGN55" s="105">
        <v>51970.319999999992</v>
      </c>
      <c r="NGO55" s="90">
        <f t="shared" si="1673"/>
        <v>4330.8599999999997</v>
      </c>
      <c r="NGP55" s="115">
        <f t="shared" ref="NGP55" si="3468">NGO55</f>
        <v>4330.8599999999997</v>
      </c>
      <c r="NGQ55" s="115">
        <f t="shared" si="1674"/>
        <v>4330.8599999999997</v>
      </c>
      <c r="NGR55" s="115">
        <f t="shared" si="1674"/>
        <v>4330.8599999999997</v>
      </c>
      <c r="NGS55" s="115">
        <f t="shared" si="1674"/>
        <v>4330.8599999999997</v>
      </c>
      <c r="NGT55" s="115">
        <f t="shared" si="1674"/>
        <v>4330.8599999999997</v>
      </c>
      <c r="NGU55" s="115">
        <f t="shared" si="1674"/>
        <v>4330.8599999999997</v>
      </c>
      <c r="NGV55" s="115">
        <f t="shared" si="1674"/>
        <v>4330.8599999999997</v>
      </c>
      <c r="NGW55" s="115">
        <f t="shared" si="1674"/>
        <v>4330.8599999999997</v>
      </c>
      <c r="NGX55" s="115">
        <f t="shared" si="1674"/>
        <v>4330.8599999999997</v>
      </c>
      <c r="NGY55" s="115">
        <f t="shared" si="1674"/>
        <v>4330.8599999999997</v>
      </c>
      <c r="NGZ55" s="115">
        <f t="shared" si="1674"/>
        <v>4330.8599999999997</v>
      </c>
      <c r="NHA55" s="115">
        <f t="shared" si="1674"/>
        <v>4330.8599999999997</v>
      </c>
      <c r="NHB55" s="95">
        <f t="shared" si="1675"/>
        <v>51970.32</v>
      </c>
      <c r="NHC55" s="106" t="s">
        <v>862</v>
      </c>
      <c r="NHD55" s="105">
        <v>51970.319999999992</v>
      </c>
      <c r="NHE55" s="90">
        <f t="shared" si="1676"/>
        <v>4330.8599999999997</v>
      </c>
      <c r="NHF55" s="115">
        <f t="shared" ref="NHF55" si="3469">NHE55</f>
        <v>4330.8599999999997</v>
      </c>
      <c r="NHG55" s="115">
        <f t="shared" si="1677"/>
        <v>4330.8599999999997</v>
      </c>
      <c r="NHH55" s="115">
        <f t="shared" si="1677"/>
        <v>4330.8599999999997</v>
      </c>
      <c r="NHI55" s="115">
        <f t="shared" si="1677"/>
        <v>4330.8599999999997</v>
      </c>
      <c r="NHJ55" s="115">
        <f t="shared" si="1677"/>
        <v>4330.8599999999997</v>
      </c>
      <c r="NHK55" s="115">
        <f t="shared" si="1677"/>
        <v>4330.8599999999997</v>
      </c>
      <c r="NHL55" s="115">
        <f t="shared" si="1677"/>
        <v>4330.8599999999997</v>
      </c>
      <c r="NHM55" s="115">
        <f t="shared" si="1677"/>
        <v>4330.8599999999997</v>
      </c>
      <c r="NHN55" s="115">
        <f t="shared" si="1677"/>
        <v>4330.8599999999997</v>
      </c>
      <c r="NHO55" s="115">
        <f t="shared" si="1677"/>
        <v>4330.8599999999997</v>
      </c>
      <c r="NHP55" s="115">
        <f t="shared" si="1677"/>
        <v>4330.8599999999997</v>
      </c>
      <c r="NHQ55" s="115">
        <f t="shared" si="1677"/>
        <v>4330.8599999999997</v>
      </c>
      <c r="NHR55" s="95">
        <f t="shared" si="1678"/>
        <v>51970.32</v>
      </c>
      <c r="NHS55" s="106" t="s">
        <v>862</v>
      </c>
      <c r="NHT55" s="105">
        <v>51970.319999999992</v>
      </c>
      <c r="NHU55" s="90">
        <f t="shared" si="1679"/>
        <v>4330.8599999999997</v>
      </c>
      <c r="NHV55" s="115">
        <f t="shared" ref="NHV55" si="3470">NHU55</f>
        <v>4330.8599999999997</v>
      </c>
      <c r="NHW55" s="115">
        <f t="shared" si="1680"/>
        <v>4330.8599999999997</v>
      </c>
      <c r="NHX55" s="115">
        <f t="shared" si="1680"/>
        <v>4330.8599999999997</v>
      </c>
      <c r="NHY55" s="115">
        <f t="shared" si="1680"/>
        <v>4330.8599999999997</v>
      </c>
      <c r="NHZ55" s="115">
        <f t="shared" si="1680"/>
        <v>4330.8599999999997</v>
      </c>
      <c r="NIA55" s="115">
        <f t="shared" si="1680"/>
        <v>4330.8599999999997</v>
      </c>
      <c r="NIB55" s="115">
        <f t="shared" si="1680"/>
        <v>4330.8599999999997</v>
      </c>
      <c r="NIC55" s="115">
        <f t="shared" si="1680"/>
        <v>4330.8599999999997</v>
      </c>
      <c r="NID55" s="115">
        <f t="shared" si="1680"/>
        <v>4330.8599999999997</v>
      </c>
      <c r="NIE55" s="115">
        <f t="shared" si="1680"/>
        <v>4330.8599999999997</v>
      </c>
      <c r="NIF55" s="115">
        <f t="shared" si="1680"/>
        <v>4330.8599999999997</v>
      </c>
      <c r="NIG55" s="115">
        <f t="shared" si="1680"/>
        <v>4330.8599999999997</v>
      </c>
      <c r="NIH55" s="95">
        <f t="shared" si="1681"/>
        <v>51970.32</v>
      </c>
      <c r="NII55" s="106" t="s">
        <v>862</v>
      </c>
      <c r="NIJ55" s="105">
        <v>51970.319999999992</v>
      </c>
      <c r="NIK55" s="90">
        <f t="shared" si="1682"/>
        <v>4330.8599999999997</v>
      </c>
      <c r="NIL55" s="115">
        <f t="shared" ref="NIL55" si="3471">NIK55</f>
        <v>4330.8599999999997</v>
      </c>
      <c r="NIM55" s="115">
        <f t="shared" si="1683"/>
        <v>4330.8599999999997</v>
      </c>
      <c r="NIN55" s="115">
        <f t="shared" si="1683"/>
        <v>4330.8599999999997</v>
      </c>
      <c r="NIO55" s="115">
        <f t="shared" si="1683"/>
        <v>4330.8599999999997</v>
      </c>
      <c r="NIP55" s="115">
        <f t="shared" si="1683"/>
        <v>4330.8599999999997</v>
      </c>
      <c r="NIQ55" s="115">
        <f t="shared" si="1683"/>
        <v>4330.8599999999997</v>
      </c>
      <c r="NIR55" s="115">
        <f t="shared" si="1683"/>
        <v>4330.8599999999997</v>
      </c>
      <c r="NIS55" s="115">
        <f t="shared" si="1683"/>
        <v>4330.8599999999997</v>
      </c>
      <c r="NIT55" s="115">
        <f t="shared" si="1683"/>
        <v>4330.8599999999997</v>
      </c>
      <c r="NIU55" s="115">
        <f t="shared" si="1683"/>
        <v>4330.8599999999997</v>
      </c>
      <c r="NIV55" s="115">
        <f t="shared" si="1683"/>
        <v>4330.8599999999997</v>
      </c>
      <c r="NIW55" s="115">
        <f t="shared" si="1683"/>
        <v>4330.8599999999997</v>
      </c>
      <c r="NIX55" s="95">
        <f t="shared" si="1684"/>
        <v>51970.32</v>
      </c>
      <c r="NIY55" s="106" t="s">
        <v>862</v>
      </c>
      <c r="NIZ55" s="105">
        <v>51970.319999999992</v>
      </c>
      <c r="NJA55" s="90">
        <f t="shared" si="1685"/>
        <v>4330.8599999999997</v>
      </c>
      <c r="NJB55" s="115">
        <f t="shared" ref="NJB55" si="3472">NJA55</f>
        <v>4330.8599999999997</v>
      </c>
      <c r="NJC55" s="115">
        <f t="shared" si="1686"/>
        <v>4330.8599999999997</v>
      </c>
      <c r="NJD55" s="115">
        <f t="shared" si="1686"/>
        <v>4330.8599999999997</v>
      </c>
      <c r="NJE55" s="115">
        <f t="shared" si="1686"/>
        <v>4330.8599999999997</v>
      </c>
      <c r="NJF55" s="115">
        <f t="shared" si="1686"/>
        <v>4330.8599999999997</v>
      </c>
      <c r="NJG55" s="115">
        <f t="shared" si="1686"/>
        <v>4330.8599999999997</v>
      </c>
      <c r="NJH55" s="115">
        <f t="shared" si="1686"/>
        <v>4330.8599999999997</v>
      </c>
      <c r="NJI55" s="115">
        <f t="shared" si="1686"/>
        <v>4330.8599999999997</v>
      </c>
      <c r="NJJ55" s="115">
        <f t="shared" si="1686"/>
        <v>4330.8599999999997</v>
      </c>
      <c r="NJK55" s="115">
        <f t="shared" si="1686"/>
        <v>4330.8599999999997</v>
      </c>
      <c r="NJL55" s="115">
        <f t="shared" si="1686"/>
        <v>4330.8599999999997</v>
      </c>
      <c r="NJM55" s="115">
        <f t="shared" si="1686"/>
        <v>4330.8599999999997</v>
      </c>
      <c r="NJN55" s="95">
        <f t="shared" si="1687"/>
        <v>51970.32</v>
      </c>
      <c r="NJO55" s="106" t="s">
        <v>862</v>
      </c>
      <c r="NJP55" s="105">
        <v>51970.319999999992</v>
      </c>
      <c r="NJQ55" s="90">
        <f t="shared" si="1688"/>
        <v>4330.8599999999997</v>
      </c>
      <c r="NJR55" s="115">
        <f t="shared" ref="NJR55" si="3473">NJQ55</f>
        <v>4330.8599999999997</v>
      </c>
      <c r="NJS55" s="115">
        <f t="shared" si="1689"/>
        <v>4330.8599999999997</v>
      </c>
      <c r="NJT55" s="115">
        <f t="shared" si="1689"/>
        <v>4330.8599999999997</v>
      </c>
      <c r="NJU55" s="115">
        <f t="shared" si="1689"/>
        <v>4330.8599999999997</v>
      </c>
      <c r="NJV55" s="115">
        <f t="shared" si="1689"/>
        <v>4330.8599999999997</v>
      </c>
      <c r="NJW55" s="115">
        <f t="shared" si="1689"/>
        <v>4330.8599999999997</v>
      </c>
      <c r="NJX55" s="115">
        <f t="shared" si="1689"/>
        <v>4330.8599999999997</v>
      </c>
      <c r="NJY55" s="115">
        <f t="shared" si="1689"/>
        <v>4330.8599999999997</v>
      </c>
      <c r="NJZ55" s="115">
        <f t="shared" si="1689"/>
        <v>4330.8599999999997</v>
      </c>
      <c r="NKA55" s="115">
        <f t="shared" si="1689"/>
        <v>4330.8599999999997</v>
      </c>
      <c r="NKB55" s="115">
        <f t="shared" si="1689"/>
        <v>4330.8599999999997</v>
      </c>
      <c r="NKC55" s="115">
        <f t="shared" si="1689"/>
        <v>4330.8599999999997</v>
      </c>
      <c r="NKD55" s="95">
        <f t="shared" si="1690"/>
        <v>51970.32</v>
      </c>
      <c r="NKE55" s="106" t="s">
        <v>862</v>
      </c>
      <c r="NKF55" s="105">
        <v>51970.319999999992</v>
      </c>
      <c r="NKG55" s="90">
        <f t="shared" si="1691"/>
        <v>4330.8599999999997</v>
      </c>
      <c r="NKH55" s="115">
        <f t="shared" ref="NKH55" si="3474">NKG55</f>
        <v>4330.8599999999997</v>
      </c>
      <c r="NKI55" s="115">
        <f t="shared" si="1692"/>
        <v>4330.8599999999997</v>
      </c>
      <c r="NKJ55" s="115">
        <f t="shared" si="1692"/>
        <v>4330.8599999999997</v>
      </c>
      <c r="NKK55" s="115">
        <f t="shared" si="1692"/>
        <v>4330.8599999999997</v>
      </c>
      <c r="NKL55" s="115">
        <f t="shared" si="1692"/>
        <v>4330.8599999999997</v>
      </c>
      <c r="NKM55" s="115">
        <f t="shared" si="1692"/>
        <v>4330.8599999999997</v>
      </c>
      <c r="NKN55" s="115">
        <f t="shared" si="1692"/>
        <v>4330.8599999999997</v>
      </c>
      <c r="NKO55" s="115">
        <f t="shared" si="1692"/>
        <v>4330.8599999999997</v>
      </c>
      <c r="NKP55" s="115">
        <f t="shared" si="1692"/>
        <v>4330.8599999999997</v>
      </c>
      <c r="NKQ55" s="115">
        <f t="shared" si="1692"/>
        <v>4330.8599999999997</v>
      </c>
      <c r="NKR55" s="115">
        <f t="shared" si="1692"/>
        <v>4330.8599999999997</v>
      </c>
      <c r="NKS55" s="115">
        <f t="shared" si="1692"/>
        <v>4330.8599999999997</v>
      </c>
      <c r="NKT55" s="95">
        <f t="shared" si="1693"/>
        <v>51970.32</v>
      </c>
      <c r="NKU55" s="106" t="s">
        <v>862</v>
      </c>
      <c r="NKV55" s="105">
        <v>51970.319999999992</v>
      </c>
      <c r="NKW55" s="90">
        <f t="shared" si="1694"/>
        <v>4330.8599999999997</v>
      </c>
      <c r="NKX55" s="115">
        <f t="shared" ref="NKX55" si="3475">NKW55</f>
        <v>4330.8599999999997</v>
      </c>
      <c r="NKY55" s="115">
        <f t="shared" si="1695"/>
        <v>4330.8599999999997</v>
      </c>
      <c r="NKZ55" s="115">
        <f t="shared" si="1695"/>
        <v>4330.8599999999997</v>
      </c>
      <c r="NLA55" s="115">
        <f t="shared" si="1695"/>
        <v>4330.8599999999997</v>
      </c>
      <c r="NLB55" s="115">
        <f t="shared" si="1695"/>
        <v>4330.8599999999997</v>
      </c>
      <c r="NLC55" s="115">
        <f t="shared" si="1695"/>
        <v>4330.8599999999997</v>
      </c>
      <c r="NLD55" s="115">
        <f t="shared" si="1695"/>
        <v>4330.8599999999997</v>
      </c>
      <c r="NLE55" s="115">
        <f t="shared" si="1695"/>
        <v>4330.8599999999997</v>
      </c>
      <c r="NLF55" s="115">
        <f t="shared" si="1695"/>
        <v>4330.8599999999997</v>
      </c>
      <c r="NLG55" s="115">
        <f t="shared" si="1695"/>
        <v>4330.8599999999997</v>
      </c>
      <c r="NLH55" s="115">
        <f t="shared" si="1695"/>
        <v>4330.8599999999997</v>
      </c>
      <c r="NLI55" s="115">
        <f t="shared" si="1695"/>
        <v>4330.8599999999997</v>
      </c>
      <c r="NLJ55" s="95">
        <f t="shared" si="1696"/>
        <v>51970.32</v>
      </c>
      <c r="NLK55" s="106" t="s">
        <v>862</v>
      </c>
      <c r="NLL55" s="105">
        <v>51970.319999999992</v>
      </c>
      <c r="NLM55" s="90">
        <f t="shared" si="1697"/>
        <v>4330.8599999999997</v>
      </c>
      <c r="NLN55" s="115">
        <f t="shared" ref="NLN55" si="3476">NLM55</f>
        <v>4330.8599999999997</v>
      </c>
      <c r="NLO55" s="115">
        <f t="shared" si="1698"/>
        <v>4330.8599999999997</v>
      </c>
      <c r="NLP55" s="115">
        <f t="shared" si="1698"/>
        <v>4330.8599999999997</v>
      </c>
      <c r="NLQ55" s="115">
        <f t="shared" si="1698"/>
        <v>4330.8599999999997</v>
      </c>
      <c r="NLR55" s="115">
        <f t="shared" si="1698"/>
        <v>4330.8599999999997</v>
      </c>
      <c r="NLS55" s="115">
        <f t="shared" si="1698"/>
        <v>4330.8599999999997</v>
      </c>
      <c r="NLT55" s="115">
        <f t="shared" si="1698"/>
        <v>4330.8599999999997</v>
      </c>
      <c r="NLU55" s="115">
        <f t="shared" si="1698"/>
        <v>4330.8599999999997</v>
      </c>
      <c r="NLV55" s="115">
        <f t="shared" si="1698"/>
        <v>4330.8599999999997</v>
      </c>
      <c r="NLW55" s="115">
        <f t="shared" si="1698"/>
        <v>4330.8599999999997</v>
      </c>
      <c r="NLX55" s="115">
        <f t="shared" si="1698"/>
        <v>4330.8599999999997</v>
      </c>
      <c r="NLY55" s="115">
        <f t="shared" si="1698"/>
        <v>4330.8599999999997</v>
      </c>
      <c r="NLZ55" s="95">
        <f t="shared" si="1699"/>
        <v>51970.32</v>
      </c>
      <c r="NMA55" s="106" t="s">
        <v>862</v>
      </c>
      <c r="NMB55" s="105">
        <v>51970.319999999992</v>
      </c>
      <c r="NMC55" s="90">
        <f t="shared" si="1700"/>
        <v>4330.8599999999997</v>
      </c>
      <c r="NMD55" s="115">
        <f t="shared" ref="NMD55" si="3477">NMC55</f>
        <v>4330.8599999999997</v>
      </c>
      <c r="NME55" s="115">
        <f t="shared" si="1701"/>
        <v>4330.8599999999997</v>
      </c>
      <c r="NMF55" s="115">
        <f t="shared" si="1701"/>
        <v>4330.8599999999997</v>
      </c>
      <c r="NMG55" s="115">
        <f t="shared" si="1701"/>
        <v>4330.8599999999997</v>
      </c>
      <c r="NMH55" s="115">
        <f t="shared" si="1701"/>
        <v>4330.8599999999997</v>
      </c>
      <c r="NMI55" s="115">
        <f t="shared" si="1701"/>
        <v>4330.8599999999997</v>
      </c>
      <c r="NMJ55" s="115">
        <f t="shared" si="1701"/>
        <v>4330.8599999999997</v>
      </c>
      <c r="NMK55" s="115">
        <f t="shared" si="1701"/>
        <v>4330.8599999999997</v>
      </c>
      <c r="NML55" s="115">
        <f t="shared" si="1701"/>
        <v>4330.8599999999997</v>
      </c>
      <c r="NMM55" s="115">
        <f t="shared" si="1701"/>
        <v>4330.8599999999997</v>
      </c>
      <c r="NMN55" s="115">
        <f t="shared" si="1701"/>
        <v>4330.8599999999997</v>
      </c>
      <c r="NMO55" s="115">
        <f t="shared" si="1701"/>
        <v>4330.8599999999997</v>
      </c>
      <c r="NMP55" s="95">
        <f t="shared" si="1702"/>
        <v>51970.32</v>
      </c>
      <c r="NMQ55" s="106" t="s">
        <v>862</v>
      </c>
      <c r="NMR55" s="105">
        <v>51970.319999999992</v>
      </c>
      <c r="NMS55" s="90">
        <f t="shared" si="1703"/>
        <v>4330.8599999999997</v>
      </c>
      <c r="NMT55" s="115">
        <f t="shared" ref="NMT55" si="3478">NMS55</f>
        <v>4330.8599999999997</v>
      </c>
      <c r="NMU55" s="115">
        <f t="shared" si="1704"/>
        <v>4330.8599999999997</v>
      </c>
      <c r="NMV55" s="115">
        <f t="shared" si="1704"/>
        <v>4330.8599999999997</v>
      </c>
      <c r="NMW55" s="115">
        <f t="shared" si="1704"/>
        <v>4330.8599999999997</v>
      </c>
      <c r="NMX55" s="115">
        <f t="shared" si="1704"/>
        <v>4330.8599999999997</v>
      </c>
      <c r="NMY55" s="115">
        <f t="shared" si="1704"/>
        <v>4330.8599999999997</v>
      </c>
      <c r="NMZ55" s="115">
        <f t="shared" si="1704"/>
        <v>4330.8599999999997</v>
      </c>
      <c r="NNA55" s="115">
        <f t="shared" si="1704"/>
        <v>4330.8599999999997</v>
      </c>
      <c r="NNB55" s="115">
        <f t="shared" si="1704"/>
        <v>4330.8599999999997</v>
      </c>
      <c r="NNC55" s="115">
        <f t="shared" si="1704"/>
        <v>4330.8599999999997</v>
      </c>
      <c r="NND55" s="115">
        <f t="shared" si="1704"/>
        <v>4330.8599999999997</v>
      </c>
      <c r="NNE55" s="115">
        <f t="shared" si="1704"/>
        <v>4330.8599999999997</v>
      </c>
      <c r="NNF55" s="95">
        <f t="shared" si="1705"/>
        <v>51970.32</v>
      </c>
      <c r="NNG55" s="106" t="s">
        <v>862</v>
      </c>
      <c r="NNH55" s="105">
        <v>51970.319999999992</v>
      </c>
      <c r="NNI55" s="90">
        <f t="shared" si="1706"/>
        <v>4330.8599999999997</v>
      </c>
      <c r="NNJ55" s="115">
        <f t="shared" ref="NNJ55" si="3479">NNI55</f>
        <v>4330.8599999999997</v>
      </c>
      <c r="NNK55" s="115">
        <f t="shared" si="1707"/>
        <v>4330.8599999999997</v>
      </c>
      <c r="NNL55" s="115">
        <f t="shared" si="1707"/>
        <v>4330.8599999999997</v>
      </c>
      <c r="NNM55" s="115">
        <f t="shared" si="1707"/>
        <v>4330.8599999999997</v>
      </c>
      <c r="NNN55" s="115">
        <f t="shared" si="1707"/>
        <v>4330.8599999999997</v>
      </c>
      <c r="NNO55" s="115">
        <f t="shared" si="1707"/>
        <v>4330.8599999999997</v>
      </c>
      <c r="NNP55" s="115">
        <f t="shared" si="1707"/>
        <v>4330.8599999999997</v>
      </c>
      <c r="NNQ55" s="115">
        <f t="shared" si="1707"/>
        <v>4330.8599999999997</v>
      </c>
      <c r="NNR55" s="115">
        <f t="shared" si="1707"/>
        <v>4330.8599999999997</v>
      </c>
      <c r="NNS55" s="115">
        <f t="shared" si="1707"/>
        <v>4330.8599999999997</v>
      </c>
      <c r="NNT55" s="115">
        <f t="shared" si="1707"/>
        <v>4330.8599999999997</v>
      </c>
      <c r="NNU55" s="115">
        <f t="shared" si="1707"/>
        <v>4330.8599999999997</v>
      </c>
      <c r="NNV55" s="95">
        <f t="shared" si="1708"/>
        <v>51970.32</v>
      </c>
      <c r="NNW55" s="106" t="s">
        <v>862</v>
      </c>
      <c r="NNX55" s="105">
        <v>51970.319999999992</v>
      </c>
      <c r="NNY55" s="90">
        <f t="shared" si="1709"/>
        <v>4330.8599999999997</v>
      </c>
      <c r="NNZ55" s="115">
        <f t="shared" ref="NNZ55" si="3480">NNY55</f>
        <v>4330.8599999999997</v>
      </c>
      <c r="NOA55" s="115">
        <f t="shared" si="1710"/>
        <v>4330.8599999999997</v>
      </c>
      <c r="NOB55" s="115">
        <f t="shared" si="1710"/>
        <v>4330.8599999999997</v>
      </c>
      <c r="NOC55" s="115">
        <f t="shared" si="1710"/>
        <v>4330.8599999999997</v>
      </c>
      <c r="NOD55" s="115">
        <f t="shared" si="1710"/>
        <v>4330.8599999999997</v>
      </c>
      <c r="NOE55" s="115">
        <f t="shared" si="1710"/>
        <v>4330.8599999999997</v>
      </c>
      <c r="NOF55" s="115">
        <f t="shared" si="1710"/>
        <v>4330.8599999999997</v>
      </c>
      <c r="NOG55" s="115">
        <f t="shared" si="1710"/>
        <v>4330.8599999999997</v>
      </c>
      <c r="NOH55" s="115">
        <f t="shared" si="1710"/>
        <v>4330.8599999999997</v>
      </c>
      <c r="NOI55" s="115">
        <f t="shared" si="1710"/>
        <v>4330.8599999999997</v>
      </c>
      <c r="NOJ55" s="115">
        <f t="shared" si="1710"/>
        <v>4330.8599999999997</v>
      </c>
      <c r="NOK55" s="115">
        <f t="shared" si="1710"/>
        <v>4330.8599999999997</v>
      </c>
      <c r="NOL55" s="95">
        <f t="shared" si="1711"/>
        <v>51970.32</v>
      </c>
      <c r="NOM55" s="106" t="s">
        <v>862</v>
      </c>
      <c r="NON55" s="105">
        <v>51970.319999999992</v>
      </c>
      <c r="NOO55" s="90">
        <f t="shared" si="1712"/>
        <v>4330.8599999999997</v>
      </c>
      <c r="NOP55" s="115">
        <f t="shared" ref="NOP55" si="3481">NOO55</f>
        <v>4330.8599999999997</v>
      </c>
      <c r="NOQ55" s="115">
        <f t="shared" si="1713"/>
        <v>4330.8599999999997</v>
      </c>
      <c r="NOR55" s="115">
        <f t="shared" si="1713"/>
        <v>4330.8599999999997</v>
      </c>
      <c r="NOS55" s="115">
        <f t="shared" si="1713"/>
        <v>4330.8599999999997</v>
      </c>
      <c r="NOT55" s="115">
        <f t="shared" si="1713"/>
        <v>4330.8599999999997</v>
      </c>
      <c r="NOU55" s="115">
        <f t="shared" si="1713"/>
        <v>4330.8599999999997</v>
      </c>
      <c r="NOV55" s="115">
        <f t="shared" si="1713"/>
        <v>4330.8599999999997</v>
      </c>
      <c r="NOW55" s="115">
        <f t="shared" si="1713"/>
        <v>4330.8599999999997</v>
      </c>
      <c r="NOX55" s="115">
        <f t="shared" si="1713"/>
        <v>4330.8599999999997</v>
      </c>
      <c r="NOY55" s="115">
        <f t="shared" si="1713"/>
        <v>4330.8599999999997</v>
      </c>
      <c r="NOZ55" s="115">
        <f t="shared" si="1713"/>
        <v>4330.8599999999997</v>
      </c>
      <c r="NPA55" s="115">
        <f t="shared" si="1713"/>
        <v>4330.8599999999997</v>
      </c>
      <c r="NPB55" s="95">
        <f t="shared" si="1714"/>
        <v>51970.32</v>
      </c>
      <c r="NPC55" s="106" t="s">
        <v>862</v>
      </c>
      <c r="NPD55" s="105">
        <v>51970.319999999992</v>
      </c>
      <c r="NPE55" s="90">
        <f t="shared" si="1715"/>
        <v>4330.8599999999997</v>
      </c>
      <c r="NPF55" s="115">
        <f t="shared" ref="NPF55" si="3482">NPE55</f>
        <v>4330.8599999999997</v>
      </c>
      <c r="NPG55" s="115">
        <f t="shared" si="1716"/>
        <v>4330.8599999999997</v>
      </c>
      <c r="NPH55" s="115">
        <f t="shared" si="1716"/>
        <v>4330.8599999999997</v>
      </c>
      <c r="NPI55" s="115">
        <f t="shared" si="1716"/>
        <v>4330.8599999999997</v>
      </c>
      <c r="NPJ55" s="115">
        <f t="shared" si="1716"/>
        <v>4330.8599999999997</v>
      </c>
      <c r="NPK55" s="115">
        <f t="shared" si="1716"/>
        <v>4330.8599999999997</v>
      </c>
      <c r="NPL55" s="115">
        <f t="shared" si="1716"/>
        <v>4330.8599999999997</v>
      </c>
      <c r="NPM55" s="115">
        <f t="shared" si="1716"/>
        <v>4330.8599999999997</v>
      </c>
      <c r="NPN55" s="115">
        <f t="shared" si="1716"/>
        <v>4330.8599999999997</v>
      </c>
      <c r="NPO55" s="115">
        <f t="shared" si="1716"/>
        <v>4330.8599999999997</v>
      </c>
      <c r="NPP55" s="115">
        <f t="shared" si="1716"/>
        <v>4330.8599999999997</v>
      </c>
      <c r="NPQ55" s="115">
        <f t="shared" si="1716"/>
        <v>4330.8599999999997</v>
      </c>
      <c r="NPR55" s="95">
        <f t="shared" si="1717"/>
        <v>51970.32</v>
      </c>
      <c r="NPS55" s="106" t="s">
        <v>862</v>
      </c>
      <c r="NPT55" s="105">
        <v>51970.319999999992</v>
      </c>
      <c r="NPU55" s="90">
        <f t="shared" si="1718"/>
        <v>4330.8599999999997</v>
      </c>
      <c r="NPV55" s="115">
        <f t="shared" ref="NPV55" si="3483">NPU55</f>
        <v>4330.8599999999997</v>
      </c>
      <c r="NPW55" s="115">
        <f t="shared" si="1719"/>
        <v>4330.8599999999997</v>
      </c>
      <c r="NPX55" s="115">
        <f t="shared" si="1719"/>
        <v>4330.8599999999997</v>
      </c>
      <c r="NPY55" s="115">
        <f t="shared" si="1719"/>
        <v>4330.8599999999997</v>
      </c>
      <c r="NPZ55" s="115">
        <f t="shared" si="1719"/>
        <v>4330.8599999999997</v>
      </c>
      <c r="NQA55" s="115">
        <f t="shared" si="1719"/>
        <v>4330.8599999999997</v>
      </c>
      <c r="NQB55" s="115">
        <f t="shared" si="1719"/>
        <v>4330.8599999999997</v>
      </c>
      <c r="NQC55" s="115">
        <f t="shared" si="1719"/>
        <v>4330.8599999999997</v>
      </c>
      <c r="NQD55" s="115">
        <f t="shared" si="1719"/>
        <v>4330.8599999999997</v>
      </c>
      <c r="NQE55" s="115">
        <f t="shared" si="1719"/>
        <v>4330.8599999999997</v>
      </c>
      <c r="NQF55" s="115">
        <f t="shared" si="1719"/>
        <v>4330.8599999999997</v>
      </c>
      <c r="NQG55" s="115">
        <f t="shared" si="1719"/>
        <v>4330.8599999999997</v>
      </c>
      <c r="NQH55" s="95">
        <f t="shared" si="1720"/>
        <v>51970.32</v>
      </c>
      <c r="NQI55" s="106" t="s">
        <v>862</v>
      </c>
      <c r="NQJ55" s="105">
        <v>51970.319999999992</v>
      </c>
      <c r="NQK55" s="90">
        <f t="shared" si="1721"/>
        <v>4330.8599999999997</v>
      </c>
      <c r="NQL55" s="115">
        <f t="shared" ref="NQL55" si="3484">NQK55</f>
        <v>4330.8599999999997</v>
      </c>
      <c r="NQM55" s="115">
        <f t="shared" si="1722"/>
        <v>4330.8599999999997</v>
      </c>
      <c r="NQN55" s="115">
        <f t="shared" si="1722"/>
        <v>4330.8599999999997</v>
      </c>
      <c r="NQO55" s="115">
        <f t="shared" si="1722"/>
        <v>4330.8599999999997</v>
      </c>
      <c r="NQP55" s="115">
        <f t="shared" si="1722"/>
        <v>4330.8599999999997</v>
      </c>
      <c r="NQQ55" s="115">
        <f t="shared" si="1722"/>
        <v>4330.8599999999997</v>
      </c>
      <c r="NQR55" s="115">
        <f t="shared" si="1722"/>
        <v>4330.8599999999997</v>
      </c>
      <c r="NQS55" s="115">
        <f t="shared" si="1722"/>
        <v>4330.8599999999997</v>
      </c>
      <c r="NQT55" s="115">
        <f t="shared" si="1722"/>
        <v>4330.8599999999997</v>
      </c>
      <c r="NQU55" s="115">
        <f t="shared" si="1722"/>
        <v>4330.8599999999997</v>
      </c>
      <c r="NQV55" s="115">
        <f t="shared" si="1722"/>
        <v>4330.8599999999997</v>
      </c>
      <c r="NQW55" s="115">
        <f t="shared" si="1722"/>
        <v>4330.8599999999997</v>
      </c>
      <c r="NQX55" s="95">
        <f t="shared" si="1723"/>
        <v>51970.32</v>
      </c>
      <c r="NQY55" s="106" t="s">
        <v>862</v>
      </c>
      <c r="NQZ55" s="105">
        <v>51970.319999999992</v>
      </c>
      <c r="NRA55" s="90">
        <f t="shared" si="1724"/>
        <v>4330.8599999999997</v>
      </c>
      <c r="NRB55" s="115">
        <f t="shared" ref="NRB55" si="3485">NRA55</f>
        <v>4330.8599999999997</v>
      </c>
      <c r="NRC55" s="115">
        <f t="shared" si="1725"/>
        <v>4330.8599999999997</v>
      </c>
      <c r="NRD55" s="115">
        <f t="shared" si="1725"/>
        <v>4330.8599999999997</v>
      </c>
      <c r="NRE55" s="115">
        <f t="shared" si="1725"/>
        <v>4330.8599999999997</v>
      </c>
      <c r="NRF55" s="115">
        <f t="shared" si="1725"/>
        <v>4330.8599999999997</v>
      </c>
      <c r="NRG55" s="115">
        <f t="shared" si="1725"/>
        <v>4330.8599999999997</v>
      </c>
      <c r="NRH55" s="115">
        <f t="shared" si="1725"/>
        <v>4330.8599999999997</v>
      </c>
      <c r="NRI55" s="115">
        <f t="shared" si="1725"/>
        <v>4330.8599999999997</v>
      </c>
      <c r="NRJ55" s="115">
        <f t="shared" si="1725"/>
        <v>4330.8599999999997</v>
      </c>
      <c r="NRK55" s="115">
        <f t="shared" si="1725"/>
        <v>4330.8599999999997</v>
      </c>
      <c r="NRL55" s="115">
        <f t="shared" si="1725"/>
        <v>4330.8599999999997</v>
      </c>
      <c r="NRM55" s="115">
        <f t="shared" si="1725"/>
        <v>4330.8599999999997</v>
      </c>
      <c r="NRN55" s="95">
        <f t="shared" si="1726"/>
        <v>51970.32</v>
      </c>
      <c r="NRO55" s="106" t="s">
        <v>862</v>
      </c>
      <c r="NRP55" s="105">
        <v>51970.319999999992</v>
      </c>
      <c r="NRQ55" s="90">
        <f t="shared" si="1727"/>
        <v>4330.8599999999997</v>
      </c>
      <c r="NRR55" s="115">
        <f t="shared" ref="NRR55" si="3486">NRQ55</f>
        <v>4330.8599999999997</v>
      </c>
      <c r="NRS55" s="115">
        <f t="shared" si="1728"/>
        <v>4330.8599999999997</v>
      </c>
      <c r="NRT55" s="115">
        <f t="shared" si="1728"/>
        <v>4330.8599999999997</v>
      </c>
      <c r="NRU55" s="115">
        <f t="shared" si="1728"/>
        <v>4330.8599999999997</v>
      </c>
      <c r="NRV55" s="115">
        <f t="shared" si="1728"/>
        <v>4330.8599999999997</v>
      </c>
      <c r="NRW55" s="115">
        <f t="shared" si="1728"/>
        <v>4330.8599999999997</v>
      </c>
      <c r="NRX55" s="115">
        <f t="shared" si="1728"/>
        <v>4330.8599999999997</v>
      </c>
      <c r="NRY55" s="115">
        <f t="shared" si="1728"/>
        <v>4330.8599999999997</v>
      </c>
      <c r="NRZ55" s="115">
        <f t="shared" si="1728"/>
        <v>4330.8599999999997</v>
      </c>
      <c r="NSA55" s="115">
        <f t="shared" si="1728"/>
        <v>4330.8599999999997</v>
      </c>
      <c r="NSB55" s="115">
        <f t="shared" si="1728"/>
        <v>4330.8599999999997</v>
      </c>
      <c r="NSC55" s="115">
        <f t="shared" si="1728"/>
        <v>4330.8599999999997</v>
      </c>
      <c r="NSD55" s="95">
        <f t="shared" si="1729"/>
        <v>51970.32</v>
      </c>
      <c r="NSE55" s="106" t="s">
        <v>862</v>
      </c>
      <c r="NSF55" s="105">
        <v>51970.319999999992</v>
      </c>
      <c r="NSG55" s="90">
        <f t="shared" si="1730"/>
        <v>4330.8599999999997</v>
      </c>
      <c r="NSH55" s="115">
        <f t="shared" ref="NSH55" si="3487">NSG55</f>
        <v>4330.8599999999997</v>
      </c>
      <c r="NSI55" s="115">
        <f t="shared" si="1731"/>
        <v>4330.8599999999997</v>
      </c>
      <c r="NSJ55" s="115">
        <f t="shared" si="1731"/>
        <v>4330.8599999999997</v>
      </c>
      <c r="NSK55" s="115">
        <f t="shared" si="1731"/>
        <v>4330.8599999999997</v>
      </c>
      <c r="NSL55" s="115">
        <f t="shared" si="1731"/>
        <v>4330.8599999999997</v>
      </c>
      <c r="NSM55" s="115">
        <f t="shared" si="1731"/>
        <v>4330.8599999999997</v>
      </c>
      <c r="NSN55" s="115">
        <f t="shared" si="1731"/>
        <v>4330.8599999999997</v>
      </c>
      <c r="NSO55" s="115">
        <f t="shared" si="1731"/>
        <v>4330.8599999999997</v>
      </c>
      <c r="NSP55" s="115">
        <f t="shared" si="1731"/>
        <v>4330.8599999999997</v>
      </c>
      <c r="NSQ55" s="115">
        <f t="shared" si="1731"/>
        <v>4330.8599999999997</v>
      </c>
      <c r="NSR55" s="115">
        <f t="shared" si="1731"/>
        <v>4330.8599999999997</v>
      </c>
      <c r="NSS55" s="115">
        <f t="shared" si="1731"/>
        <v>4330.8599999999997</v>
      </c>
      <c r="NST55" s="95">
        <f t="shared" si="1732"/>
        <v>51970.32</v>
      </c>
      <c r="NSU55" s="106" t="s">
        <v>862</v>
      </c>
      <c r="NSV55" s="105">
        <v>51970.319999999992</v>
      </c>
      <c r="NSW55" s="90">
        <f t="shared" si="1733"/>
        <v>4330.8599999999997</v>
      </c>
      <c r="NSX55" s="115">
        <f t="shared" ref="NSX55" si="3488">NSW55</f>
        <v>4330.8599999999997</v>
      </c>
      <c r="NSY55" s="115">
        <f t="shared" si="1734"/>
        <v>4330.8599999999997</v>
      </c>
      <c r="NSZ55" s="115">
        <f t="shared" si="1734"/>
        <v>4330.8599999999997</v>
      </c>
      <c r="NTA55" s="115">
        <f t="shared" si="1734"/>
        <v>4330.8599999999997</v>
      </c>
      <c r="NTB55" s="115">
        <f t="shared" si="1734"/>
        <v>4330.8599999999997</v>
      </c>
      <c r="NTC55" s="115">
        <f t="shared" si="1734"/>
        <v>4330.8599999999997</v>
      </c>
      <c r="NTD55" s="115">
        <f t="shared" si="1734"/>
        <v>4330.8599999999997</v>
      </c>
      <c r="NTE55" s="115">
        <f t="shared" si="1734"/>
        <v>4330.8599999999997</v>
      </c>
      <c r="NTF55" s="115">
        <f t="shared" si="1734"/>
        <v>4330.8599999999997</v>
      </c>
      <c r="NTG55" s="115">
        <f t="shared" si="1734"/>
        <v>4330.8599999999997</v>
      </c>
      <c r="NTH55" s="115">
        <f t="shared" si="1734"/>
        <v>4330.8599999999997</v>
      </c>
      <c r="NTI55" s="115">
        <f t="shared" si="1734"/>
        <v>4330.8599999999997</v>
      </c>
      <c r="NTJ55" s="95">
        <f t="shared" si="1735"/>
        <v>51970.32</v>
      </c>
      <c r="NTK55" s="106" t="s">
        <v>862</v>
      </c>
      <c r="NTL55" s="105">
        <v>51970.319999999992</v>
      </c>
      <c r="NTM55" s="90">
        <f t="shared" si="1736"/>
        <v>4330.8599999999997</v>
      </c>
      <c r="NTN55" s="115">
        <f t="shared" ref="NTN55" si="3489">NTM55</f>
        <v>4330.8599999999997</v>
      </c>
      <c r="NTO55" s="115">
        <f t="shared" si="1737"/>
        <v>4330.8599999999997</v>
      </c>
      <c r="NTP55" s="115">
        <f t="shared" si="1737"/>
        <v>4330.8599999999997</v>
      </c>
      <c r="NTQ55" s="115">
        <f t="shared" si="1737"/>
        <v>4330.8599999999997</v>
      </c>
      <c r="NTR55" s="115">
        <f t="shared" si="1737"/>
        <v>4330.8599999999997</v>
      </c>
      <c r="NTS55" s="115">
        <f t="shared" si="1737"/>
        <v>4330.8599999999997</v>
      </c>
      <c r="NTT55" s="115">
        <f t="shared" si="1737"/>
        <v>4330.8599999999997</v>
      </c>
      <c r="NTU55" s="115">
        <f t="shared" si="1737"/>
        <v>4330.8599999999997</v>
      </c>
      <c r="NTV55" s="115">
        <f t="shared" si="1737"/>
        <v>4330.8599999999997</v>
      </c>
      <c r="NTW55" s="115">
        <f t="shared" si="1737"/>
        <v>4330.8599999999997</v>
      </c>
      <c r="NTX55" s="115">
        <f t="shared" si="1737"/>
        <v>4330.8599999999997</v>
      </c>
      <c r="NTY55" s="115">
        <f t="shared" si="1737"/>
        <v>4330.8599999999997</v>
      </c>
      <c r="NTZ55" s="95">
        <f t="shared" si="1738"/>
        <v>51970.32</v>
      </c>
      <c r="NUA55" s="106" t="s">
        <v>862</v>
      </c>
      <c r="NUB55" s="105">
        <v>51970.319999999992</v>
      </c>
      <c r="NUC55" s="90">
        <f t="shared" si="1739"/>
        <v>4330.8599999999997</v>
      </c>
      <c r="NUD55" s="115">
        <f t="shared" ref="NUD55" si="3490">NUC55</f>
        <v>4330.8599999999997</v>
      </c>
      <c r="NUE55" s="115">
        <f t="shared" si="1740"/>
        <v>4330.8599999999997</v>
      </c>
      <c r="NUF55" s="115">
        <f t="shared" si="1740"/>
        <v>4330.8599999999997</v>
      </c>
      <c r="NUG55" s="115">
        <f t="shared" si="1740"/>
        <v>4330.8599999999997</v>
      </c>
      <c r="NUH55" s="115">
        <f t="shared" si="1740"/>
        <v>4330.8599999999997</v>
      </c>
      <c r="NUI55" s="115">
        <f t="shared" si="1740"/>
        <v>4330.8599999999997</v>
      </c>
      <c r="NUJ55" s="115">
        <f t="shared" si="1740"/>
        <v>4330.8599999999997</v>
      </c>
      <c r="NUK55" s="115">
        <f t="shared" si="1740"/>
        <v>4330.8599999999997</v>
      </c>
      <c r="NUL55" s="115">
        <f t="shared" si="1740"/>
        <v>4330.8599999999997</v>
      </c>
      <c r="NUM55" s="115">
        <f t="shared" si="1740"/>
        <v>4330.8599999999997</v>
      </c>
      <c r="NUN55" s="115">
        <f t="shared" si="1740"/>
        <v>4330.8599999999997</v>
      </c>
      <c r="NUO55" s="115">
        <f t="shared" si="1740"/>
        <v>4330.8599999999997</v>
      </c>
      <c r="NUP55" s="95">
        <f t="shared" si="1741"/>
        <v>51970.32</v>
      </c>
      <c r="NUQ55" s="106" t="s">
        <v>862</v>
      </c>
      <c r="NUR55" s="105">
        <v>51970.319999999992</v>
      </c>
      <c r="NUS55" s="90">
        <f t="shared" si="1742"/>
        <v>4330.8599999999997</v>
      </c>
      <c r="NUT55" s="115">
        <f t="shared" ref="NUT55" si="3491">NUS55</f>
        <v>4330.8599999999997</v>
      </c>
      <c r="NUU55" s="115">
        <f t="shared" si="1743"/>
        <v>4330.8599999999997</v>
      </c>
      <c r="NUV55" s="115">
        <f t="shared" si="1743"/>
        <v>4330.8599999999997</v>
      </c>
      <c r="NUW55" s="115">
        <f t="shared" si="1743"/>
        <v>4330.8599999999997</v>
      </c>
      <c r="NUX55" s="115">
        <f t="shared" si="1743"/>
        <v>4330.8599999999997</v>
      </c>
      <c r="NUY55" s="115">
        <f t="shared" si="1743"/>
        <v>4330.8599999999997</v>
      </c>
      <c r="NUZ55" s="115">
        <f t="shared" si="1743"/>
        <v>4330.8599999999997</v>
      </c>
      <c r="NVA55" s="115">
        <f t="shared" si="1743"/>
        <v>4330.8599999999997</v>
      </c>
      <c r="NVB55" s="115">
        <f t="shared" si="1743"/>
        <v>4330.8599999999997</v>
      </c>
      <c r="NVC55" s="115">
        <f t="shared" si="1743"/>
        <v>4330.8599999999997</v>
      </c>
      <c r="NVD55" s="115">
        <f t="shared" si="1743"/>
        <v>4330.8599999999997</v>
      </c>
      <c r="NVE55" s="115">
        <f t="shared" si="1743"/>
        <v>4330.8599999999997</v>
      </c>
      <c r="NVF55" s="95">
        <f t="shared" si="1744"/>
        <v>51970.32</v>
      </c>
      <c r="NVG55" s="106" t="s">
        <v>862</v>
      </c>
      <c r="NVH55" s="105">
        <v>51970.319999999992</v>
      </c>
      <c r="NVI55" s="90">
        <f t="shared" si="1745"/>
        <v>4330.8599999999997</v>
      </c>
      <c r="NVJ55" s="115">
        <f t="shared" ref="NVJ55" si="3492">NVI55</f>
        <v>4330.8599999999997</v>
      </c>
      <c r="NVK55" s="115">
        <f t="shared" si="1746"/>
        <v>4330.8599999999997</v>
      </c>
      <c r="NVL55" s="115">
        <f t="shared" si="1746"/>
        <v>4330.8599999999997</v>
      </c>
      <c r="NVM55" s="115">
        <f t="shared" si="1746"/>
        <v>4330.8599999999997</v>
      </c>
      <c r="NVN55" s="115">
        <f t="shared" si="1746"/>
        <v>4330.8599999999997</v>
      </c>
      <c r="NVO55" s="115">
        <f t="shared" si="1746"/>
        <v>4330.8599999999997</v>
      </c>
      <c r="NVP55" s="115">
        <f t="shared" si="1746"/>
        <v>4330.8599999999997</v>
      </c>
      <c r="NVQ55" s="115">
        <f t="shared" si="1746"/>
        <v>4330.8599999999997</v>
      </c>
      <c r="NVR55" s="115">
        <f t="shared" si="1746"/>
        <v>4330.8599999999997</v>
      </c>
      <c r="NVS55" s="115">
        <f t="shared" si="1746"/>
        <v>4330.8599999999997</v>
      </c>
      <c r="NVT55" s="115">
        <f t="shared" si="1746"/>
        <v>4330.8599999999997</v>
      </c>
      <c r="NVU55" s="115">
        <f t="shared" si="1746"/>
        <v>4330.8599999999997</v>
      </c>
      <c r="NVV55" s="95">
        <f t="shared" si="1747"/>
        <v>51970.32</v>
      </c>
      <c r="NVW55" s="106" t="s">
        <v>862</v>
      </c>
      <c r="NVX55" s="105">
        <v>51970.319999999992</v>
      </c>
      <c r="NVY55" s="90">
        <f t="shared" si="1748"/>
        <v>4330.8599999999997</v>
      </c>
      <c r="NVZ55" s="115">
        <f t="shared" ref="NVZ55" si="3493">NVY55</f>
        <v>4330.8599999999997</v>
      </c>
      <c r="NWA55" s="115">
        <f t="shared" si="1749"/>
        <v>4330.8599999999997</v>
      </c>
      <c r="NWB55" s="115">
        <f t="shared" si="1749"/>
        <v>4330.8599999999997</v>
      </c>
      <c r="NWC55" s="115">
        <f t="shared" si="1749"/>
        <v>4330.8599999999997</v>
      </c>
      <c r="NWD55" s="115">
        <f t="shared" si="1749"/>
        <v>4330.8599999999997</v>
      </c>
      <c r="NWE55" s="115">
        <f t="shared" si="1749"/>
        <v>4330.8599999999997</v>
      </c>
      <c r="NWF55" s="115">
        <f t="shared" si="1749"/>
        <v>4330.8599999999997</v>
      </c>
      <c r="NWG55" s="115">
        <f t="shared" si="1749"/>
        <v>4330.8599999999997</v>
      </c>
      <c r="NWH55" s="115">
        <f t="shared" si="1749"/>
        <v>4330.8599999999997</v>
      </c>
      <c r="NWI55" s="115">
        <f t="shared" si="1749"/>
        <v>4330.8599999999997</v>
      </c>
      <c r="NWJ55" s="115">
        <f t="shared" si="1749"/>
        <v>4330.8599999999997</v>
      </c>
      <c r="NWK55" s="115">
        <f t="shared" si="1749"/>
        <v>4330.8599999999997</v>
      </c>
      <c r="NWL55" s="95">
        <f t="shared" si="1750"/>
        <v>51970.32</v>
      </c>
      <c r="NWM55" s="106" t="s">
        <v>862</v>
      </c>
      <c r="NWN55" s="105">
        <v>51970.319999999992</v>
      </c>
      <c r="NWO55" s="90">
        <f t="shared" si="1751"/>
        <v>4330.8599999999997</v>
      </c>
      <c r="NWP55" s="115">
        <f t="shared" ref="NWP55" si="3494">NWO55</f>
        <v>4330.8599999999997</v>
      </c>
      <c r="NWQ55" s="115">
        <f t="shared" si="1752"/>
        <v>4330.8599999999997</v>
      </c>
      <c r="NWR55" s="115">
        <f t="shared" si="1752"/>
        <v>4330.8599999999997</v>
      </c>
      <c r="NWS55" s="115">
        <f t="shared" si="1752"/>
        <v>4330.8599999999997</v>
      </c>
      <c r="NWT55" s="115">
        <f t="shared" si="1752"/>
        <v>4330.8599999999997</v>
      </c>
      <c r="NWU55" s="115">
        <f t="shared" si="1752"/>
        <v>4330.8599999999997</v>
      </c>
      <c r="NWV55" s="115">
        <f t="shared" si="1752"/>
        <v>4330.8599999999997</v>
      </c>
      <c r="NWW55" s="115">
        <f t="shared" si="1752"/>
        <v>4330.8599999999997</v>
      </c>
      <c r="NWX55" s="115">
        <f t="shared" si="1752"/>
        <v>4330.8599999999997</v>
      </c>
      <c r="NWY55" s="115">
        <f t="shared" si="1752"/>
        <v>4330.8599999999997</v>
      </c>
      <c r="NWZ55" s="115">
        <f t="shared" si="1752"/>
        <v>4330.8599999999997</v>
      </c>
      <c r="NXA55" s="115">
        <f t="shared" si="1752"/>
        <v>4330.8599999999997</v>
      </c>
      <c r="NXB55" s="95">
        <f t="shared" si="1753"/>
        <v>51970.32</v>
      </c>
      <c r="NXC55" s="106" t="s">
        <v>862</v>
      </c>
      <c r="NXD55" s="105">
        <v>51970.319999999992</v>
      </c>
      <c r="NXE55" s="90">
        <f t="shared" si="1754"/>
        <v>4330.8599999999997</v>
      </c>
      <c r="NXF55" s="115">
        <f t="shared" ref="NXF55" si="3495">NXE55</f>
        <v>4330.8599999999997</v>
      </c>
      <c r="NXG55" s="115">
        <f t="shared" si="1755"/>
        <v>4330.8599999999997</v>
      </c>
      <c r="NXH55" s="115">
        <f t="shared" si="1755"/>
        <v>4330.8599999999997</v>
      </c>
      <c r="NXI55" s="115">
        <f t="shared" si="1755"/>
        <v>4330.8599999999997</v>
      </c>
      <c r="NXJ55" s="115">
        <f t="shared" si="1755"/>
        <v>4330.8599999999997</v>
      </c>
      <c r="NXK55" s="115">
        <f t="shared" si="1755"/>
        <v>4330.8599999999997</v>
      </c>
      <c r="NXL55" s="115">
        <f t="shared" si="1755"/>
        <v>4330.8599999999997</v>
      </c>
      <c r="NXM55" s="115">
        <f t="shared" si="1755"/>
        <v>4330.8599999999997</v>
      </c>
      <c r="NXN55" s="115">
        <f t="shared" si="1755"/>
        <v>4330.8599999999997</v>
      </c>
      <c r="NXO55" s="115">
        <f t="shared" si="1755"/>
        <v>4330.8599999999997</v>
      </c>
      <c r="NXP55" s="115">
        <f t="shared" si="1755"/>
        <v>4330.8599999999997</v>
      </c>
      <c r="NXQ55" s="115">
        <f t="shared" si="1755"/>
        <v>4330.8599999999997</v>
      </c>
      <c r="NXR55" s="95">
        <f t="shared" si="1756"/>
        <v>51970.32</v>
      </c>
      <c r="NXS55" s="106" t="s">
        <v>862</v>
      </c>
      <c r="NXT55" s="105">
        <v>51970.319999999992</v>
      </c>
      <c r="NXU55" s="90">
        <f t="shared" si="1757"/>
        <v>4330.8599999999997</v>
      </c>
      <c r="NXV55" s="115">
        <f t="shared" ref="NXV55" si="3496">NXU55</f>
        <v>4330.8599999999997</v>
      </c>
      <c r="NXW55" s="115">
        <f t="shared" si="1758"/>
        <v>4330.8599999999997</v>
      </c>
      <c r="NXX55" s="115">
        <f t="shared" si="1758"/>
        <v>4330.8599999999997</v>
      </c>
      <c r="NXY55" s="115">
        <f t="shared" si="1758"/>
        <v>4330.8599999999997</v>
      </c>
      <c r="NXZ55" s="115">
        <f t="shared" si="1758"/>
        <v>4330.8599999999997</v>
      </c>
      <c r="NYA55" s="115">
        <f t="shared" si="1758"/>
        <v>4330.8599999999997</v>
      </c>
      <c r="NYB55" s="115">
        <f t="shared" si="1758"/>
        <v>4330.8599999999997</v>
      </c>
      <c r="NYC55" s="115">
        <f t="shared" si="1758"/>
        <v>4330.8599999999997</v>
      </c>
      <c r="NYD55" s="115">
        <f t="shared" si="1758"/>
        <v>4330.8599999999997</v>
      </c>
      <c r="NYE55" s="115">
        <f t="shared" si="1758"/>
        <v>4330.8599999999997</v>
      </c>
      <c r="NYF55" s="115">
        <f t="shared" si="1758"/>
        <v>4330.8599999999997</v>
      </c>
      <c r="NYG55" s="115">
        <f t="shared" si="1758"/>
        <v>4330.8599999999997</v>
      </c>
      <c r="NYH55" s="95">
        <f t="shared" si="1759"/>
        <v>51970.32</v>
      </c>
      <c r="NYI55" s="106" t="s">
        <v>862</v>
      </c>
      <c r="NYJ55" s="105">
        <v>51970.319999999992</v>
      </c>
      <c r="NYK55" s="90">
        <f t="shared" si="1760"/>
        <v>4330.8599999999997</v>
      </c>
      <c r="NYL55" s="115">
        <f t="shared" ref="NYL55" si="3497">NYK55</f>
        <v>4330.8599999999997</v>
      </c>
      <c r="NYM55" s="115">
        <f t="shared" si="1761"/>
        <v>4330.8599999999997</v>
      </c>
      <c r="NYN55" s="115">
        <f t="shared" si="1761"/>
        <v>4330.8599999999997</v>
      </c>
      <c r="NYO55" s="115">
        <f t="shared" si="1761"/>
        <v>4330.8599999999997</v>
      </c>
      <c r="NYP55" s="115">
        <f t="shared" si="1761"/>
        <v>4330.8599999999997</v>
      </c>
      <c r="NYQ55" s="115">
        <f t="shared" si="1761"/>
        <v>4330.8599999999997</v>
      </c>
      <c r="NYR55" s="115">
        <f t="shared" si="1761"/>
        <v>4330.8599999999997</v>
      </c>
      <c r="NYS55" s="115">
        <f t="shared" si="1761"/>
        <v>4330.8599999999997</v>
      </c>
      <c r="NYT55" s="115">
        <f t="shared" si="1761"/>
        <v>4330.8599999999997</v>
      </c>
      <c r="NYU55" s="115">
        <f t="shared" si="1761"/>
        <v>4330.8599999999997</v>
      </c>
      <c r="NYV55" s="115">
        <f t="shared" si="1761"/>
        <v>4330.8599999999997</v>
      </c>
      <c r="NYW55" s="115">
        <f t="shared" si="1761"/>
        <v>4330.8599999999997</v>
      </c>
      <c r="NYX55" s="95">
        <f t="shared" si="1762"/>
        <v>51970.32</v>
      </c>
      <c r="NYY55" s="106" t="s">
        <v>862</v>
      </c>
      <c r="NYZ55" s="105">
        <v>51970.319999999992</v>
      </c>
      <c r="NZA55" s="90">
        <f t="shared" si="1763"/>
        <v>4330.8599999999997</v>
      </c>
      <c r="NZB55" s="115">
        <f t="shared" ref="NZB55" si="3498">NZA55</f>
        <v>4330.8599999999997</v>
      </c>
      <c r="NZC55" s="115">
        <f t="shared" si="1764"/>
        <v>4330.8599999999997</v>
      </c>
      <c r="NZD55" s="115">
        <f t="shared" si="1764"/>
        <v>4330.8599999999997</v>
      </c>
      <c r="NZE55" s="115">
        <f t="shared" si="1764"/>
        <v>4330.8599999999997</v>
      </c>
      <c r="NZF55" s="115">
        <f t="shared" si="1764"/>
        <v>4330.8599999999997</v>
      </c>
      <c r="NZG55" s="115">
        <f t="shared" si="1764"/>
        <v>4330.8599999999997</v>
      </c>
      <c r="NZH55" s="115">
        <f t="shared" si="1764"/>
        <v>4330.8599999999997</v>
      </c>
      <c r="NZI55" s="115">
        <f t="shared" si="1764"/>
        <v>4330.8599999999997</v>
      </c>
      <c r="NZJ55" s="115">
        <f t="shared" si="1764"/>
        <v>4330.8599999999997</v>
      </c>
      <c r="NZK55" s="115">
        <f t="shared" si="1764"/>
        <v>4330.8599999999997</v>
      </c>
      <c r="NZL55" s="115">
        <f t="shared" si="1764"/>
        <v>4330.8599999999997</v>
      </c>
      <c r="NZM55" s="115">
        <f t="shared" si="1764"/>
        <v>4330.8599999999997</v>
      </c>
      <c r="NZN55" s="95">
        <f t="shared" si="1765"/>
        <v>51970.32</v>
      </c>
      <c r="NZO55" s="106" t="s">
        <v>862</v>
      </c>
      <c r="NZP55" s="105">
        <v>51970.319999999992</v>
      </c>
      <c r="NZQ55" s="90">
        <f t="shared" si="1766"/>
        <v>4330.8599999999997</v>
      </c>
      <c r="NZR55" s="115">
        <f t="shared" ref="NZR55" si="3499">NZQ55</f>
        <v>4330.8599999999997</v>
      </c>
      <c r="NZS55" s="115">
        <f t="shared" si="1767"/>
        <v>4330.8599999999997</v>
      </c>
      <c r="NZT55" s="115">
        <f t="shared" si="1767"/>
        <v>4330.8599999999997</v>
      </c>
      <c r="NZU55" s="115">
        <f t="shared" si="1767"/>
        <v>4330.8599999999997</v>
      </c>
      <c r="NZV55" s="115">
        <f t="shared" si="1767"/>
        <v>4330.8599999999997</v>
      </c>
      <c r="NZW55" s="115">
        <f t="shared" si="1767"/>
        <v>4330.8599999999997</v>
      </c>
      <c r="NZX55" s="115">
        <f t="shared" si="1767"/>
        <v>4330.8599999999997</v>
      </c>
      <c r="NZY55" s="115">
        <f t="shared" si="1767"/>
        <v>4330.8599999999997</v>
      </c>
      <c r="NZZ55" s="115">
        <f t="shared" si="1767"/>
        <v>4330.8599999999997</v>
      </c>
      <c r="OAA55" s="115">
        <f t="shared" si="1767"/>
        <v>4330.8599999999997</v>
      </c>
      <c r="OAB55" s="115">
        <f t="shared" si="1767"/>
        <v>4330.8599999999997</v>
      </c>
      <c r="OAC55" s="115">
        <f t="shared" si="1767"/>
        <v>4330.8599999999997</v>
      </c>
      <c r="OAD55" s="95">
        <f t="shared" si="1768"/>
        <v>51970.32</v>
      </c>
      <c r="OAE55" s="106" t="s">
        <v>862</v>
      </c>
      <c r="OAF55" s="105">
        <v>51970.319999999992</v>
      </c>
      <c r="OAG55" s="90">
        <f t="shared" si="1769"/>
        <v>4330.8599999999997</v>
      </c>
      <c r="OAH55" s="115">
        <f t="shared" ref="OAH55" si="3500">OAG55</f>
        <v>4330.8599999999997</v>
      </c>
      <c r="OAI55" s="115">
        <f t="shared" si="1770"/>
        <v>4330.8599999999997</v>
      </c>
      <c r="OAJ55" s="115">
        <f t="shared" si="1770"/>
        <v>4330.8599999999997</v>
      </c>
      <c r="OAK55" s="115">
        <f t="shared" si="1770"/>
        <v>4330.8599999999997</v>
      </c>
      <c r="OAL55" s="115">
        <f t="shared" si="1770"/>
        <v>4330.8599999999997</v>
      </c>
      <c r="OAM55" s="115">
        <f t="shared" si="1770"/>
        <v>4330.8599999999997</v>
      </c>
      <c r="OAN55" s="115">
        <f t="shared" si="1770"/>
        <v>4330.8599999999997</v>
      </c>
      <c r="OAO55" s="115">
        <f t="shared" si="1770"/>
        <v>4330.8599999999997</v>
      </c>
      <c r="OAP55" s="115">
        <f t="shared" si="1770"/>
        <v>4330.8599999999997</v>
      </c>
      <c r="OAQ55" s="115">
        <f t="shared" si="1770"/>
        <v>4330.8599999999997</v>
      </c>
      <c r="OAR55" s="115">
        <f t="shared" si="1770"/>
        <v>4330.8599999999997</v>
      </c>
      <c r="OAS55" s="115">
        <f t="shared" si="1770"/>
        <v>4330.8599999999997</v>
      </c>
      <c r="OAT55" s="95">
        <f t="shared" si="1771"/>
        <v>51970.32</v>
      </c>
      <c r="OAU55" s="106" t="s">
        <v>862</v>
      </c>
      <c r="OAV55" s="105">
        <v>51970.319999999992</v>
      </c>
      <c r="OAW55" s="90">
        <f t="shared" si="1772"/>
        <v>4330.8599999999997</v>
      </c>
      <c r="OAX55" s="115">
        <f t="shared" ref="OAX55" si="3501">OAW55</f>
        <v>4330.8599999999997</v>
      </c>
      <c r="OAY55" s="115">
        <f t="shared" si="1773"/>
        <v>4330.8599999999997</v>
      </c>
      <c r="OAZ55" s="115">
        <f t="shared" si="1773"/>
        <v>4330.8599999999997</v>
      </c>
      <c r="OBA55" s="115">
        <f t="shared" si="1773"/>
        <v>4330.8599999999997</v>
      </c>
      <c r="OBB55" s="115">
        <f t="shared" si="1773"/>
        <v>4330.8599999999997</v>
      </c>
      <c r="OBC55" s="115">
        <f t="shared" si="1773"/>
        <v>4330.8599999999997</v>
      </c>
      <c r="OBD55" s="115">
        <f t="shared" si="1773"/>
        <v>4330.8599999999997</v>
      </c>
      <c r="OBE55" s="115">
        <f t="shared" si="1773"/>
        <v>4330.8599999999997</v>
      </c>
      <c r="OBF55" s="115">
        <f t="shared" si="1773"/>
        <v>4330.8599999999997</v>
      </c>
      <c r="OBG55" s="115">
        <f t="shared" si="1773"/>
        <v>4330.8599999999997</v>
      </c>
      <c r="OBH55" s="115">
        <f t="shared" si="1773"/>
        <v>4330.8599999999997</v>
      </c>
      <c r="OBI55" s="115">
        <f t="shared" si="1773"/>
        <v>4330.8599999999997</v>
      </c>
      <c r="OBJ55" s="95">
        <f t="shared" si="1774"/>
        <v>51970.32</v>
      </c>
      <c r="OBK55" s="106" t="s">
        <v>862</v>
      </c>
      <c r="OBL55" s="105">
        <v>51970.319999999992</v>
      </c>
      <c r="OBM55" s="90">
        <f t="shared" si="1775"/>
        <v>4330.8599999999997</v>
      </c>
      <c r="OBN55" s="115">
        <f t="shared" ref="OBN55" si="3502">OBM55</f>
        <v>4330.8599999999997</v>
      </c>
      <c r="OBO55" s="115">
        <f t="shared" si="1776"/>
        <v>4330.8599999999997</v>
      </c>
      <c r="OBP55" s="115">
        <f t="shared" si="1776"/>
        <v>4330.8599999999997</v>
      </c>
      <c r="OBQ55" s="115">
        <f t="shared" si="1776"/>
        <v>4330.8599999999997</v>
      </c>
      <c r="OBR55" s="115">
        <f t="shared" si="1776"/>
        <v>4330.8599999999997</v>
      </c>
      <c r="OBS55" s="115">
        <f t="shared" si="1776"/>
        <v>4330.8599999999997</v>
      </c>
      <c r="OBT55" s="115">
        <f t="shared" si="1776"/>
        <v>4330.8599999999997</v>
      </c>
      <c r="OBU55" s="115">
        <f t="shared" si="1776"/>
        <v>4330.8599999999997</v>
      </c>
      <c r="OBV55" s="115">
        <f t="shared" si="1776"/>
        <v>4330.8599999999997</v>
      </c>
      <c r="OBW55" s="115">
        <f t="shared" si="1776"/>
        <v>4330.8599999999997</v>
      </c>
      <c r="OBX55" s="115">
        <f t="shared" si="1776"/>
        <v>4330.8599999999997</v>
      </c>
      <c r="OBY55" s="115">
        <f t="shared" si="1776"/>
        <v>4330.8599999999997</v>
      </c>
      <c r="OBZ55" s="95">
        <f t="shared" si="1777"/>
        <v>51970.32</v>
      </c>
      <c r="OCA55" s="106" t="s">
        <v>862</v>
      </c>
      <c r="OCB55" s="105">
        <v>51970.319999999992</v>
      </c>
      <c r="OCC55" s="90">
        <f t="shared" si="1778"/>
        <v>4330.8599999999997</v>
      </c>
      <c r="OCD55" s="115">
        <f t="shared" ref="OCD55" si="3503">OCC55</f>
        <v>4330.8599999999997</v>
      </c>
      <c r="OCE55" s="115">
        <f t="shared" si="1779"/>
        <v>4330.8599999999997</v>
      </c>
      <c r="OCF55" s="115">
        <f t="shared" si="1779"/>
        <v>4330.8599999999997</v>
      </c>
      <c r="OCG55" s="115">
        <f t="shared" si="1779"/>
        <v>4330.8599999999997</v>
      </c>
      <c r="OCH55" s="115">
        <f t="shared" si="1779"/>
        <v>4330.8599999999997</v>
      </c>
      <c r="OCI55" s="115">
        <f t="shared" si="1779"/>
        <v>4330.8599999999997</v>
      </c>
      <c r="OCJ55" s="115">
        <f t="shared" si="1779"/>
        <v>4330.8599999999997</v>
      </c>
      <c r="OCK55" s="115">
        <f t="shared" si="1779"/>
        <v>4330.8599999999997</v>
      </c>
      <c r="OCL55" s="115">
        <f t="shared" si="1779"/>
        <v>4330.8599999999997</v>
      </c>
      <c r="OCM55" s="115">
        <f t="shared" si="1779"/>
        <v>4330.8599999999997</v>
      </c>
      <c r="OCN55" s="115">
        <f t="shared" si="1779"/>
        <v>4330.8599999999997</v>
      </c>
      <c r="OCO55" s="115">
        <f t="shared" si="1779"/>
        <v>4330.8599999999997</v>
      </c>
      <c r="OCP55" s="95">
        <f t="shared" si="1780"/>
        <v>51970.32</v>
      </c>
      <c r="OCQ55" s="106" t="s">
        <v>862</v>
      </c>
      <c r="OCR55" s="105">
        <v>51970.319999999992</v>
      </c>
      <c r="OCS55" s="90">
        <f t="shared" si="1781"/>
        <v>4330.8599999999997</v>
      </c>
      <c r="OCT55" s="115">
        <f t="shared" ref="OCT55" si="3504">OCS55</f>
        <v>4330.8599999999997</v>
      </c>
      <c r="OCU55" s="115">
        <f t="shared" si="1782"/>
        <v>4330.8599999999997</v>
      </c>
      <c r="OCV55" s="115">
        <f t="shared" si="1782"/>
        <v>4330.8599999999997</v>
      </c>
      <c r="OCW55" s="115">
        <f t="shared" si="1782"/>
        <v>4330.8599999999997</v>
      </c>
      <c r="OCX55" s="115">
        <f t="shared" si="1782"/>
        <v>4330.8599999999997</v>
      </c>
      <c r="OCY55" s="115">
        <f t="shared" si="1782"/>
        <v>4330.8599999999997</v>
      </c>
      <c r="OCZ55" s="115">
        <f t="shared" si="1782"/>
        <v>4330.8599999999997</v>
      </c>
      <c r="ODA55" s="115">
        <f t="shared" si="1782"/>
        <v>4330.8599999999997</v>
      </c>
      <c r="ODB55" s="115">
        <f t="shared" si="1782"/>
        <v>4330.8599999999997</v>
      </c>
      <c r="ODC55" s="115">
        <f t="shared" si="1782"/>
        <v>4330.8599999999997</v>
      </c>
      <c r="ODD55" s="115">
        <f t="shared" si="1782"/>
        <v>4330.8599999999997</v>
      </c>
      <c r="ODE55" s="115">
        <f t="shared" si="1782"/>
        <v>4330.8599999999997</v>
      </c>
      <c r="ODF55" s="95">
        <f t="shared" si="1783"/>
        <v>51970.32</v>
      </c>
      <c r="ODG55" s="106" t="s">
        <v>862</v>
      </c>
      <c r="ODH55" s="105">
        <v>51970.319999999992</v>
      </c>
      <c r="ODI55" s="90">
        <f t="shared" si="1784"/>
        <v>4330.8599999999997</v>
      </c>
      <c r="ODJ55" s="115">
        <f t="shared" ref="ODJ55" si="3505">ODI55</f>
        <v>4330.8599999999997</v>
      </c>
      <c r="ODK55" s="115">
        <f t="shared" si="1785"/>
        <v>4330.8599999999997</v>
      </c>
      <c r="ODL55" s="115">
        <f t="shared" si="1785"/>
        <v>4330.8599999999997</v>
      </c>
      <c r="ODM55" s="115">
        <f t="shared" si="1785"/>
        <v>4330.8599999999997</v>
      </c>
      <c r="ODN55" s="115">
        <f t="shared" si="1785"/>
        <v>4330.8599999999997</v>
      </c>
      <c r="ODO55" s="115">
        <f t="shared" si="1785"/>
        <v>4330.8599999999997</v>
      </c>
      <c r="ODP55" s="115">
        <f t="shared" si="1785"/>
        <v>4330.8599999999997</v>
      </c>
      <c r="ODQ55" s="115">
        <f t="shared" si="1785"/>
        <v>4330.8599999999997</v>
      </c>
      <c r="ODR55" s="115">
        <f t="shared" si="1785"/>
        <v>4330.8599999999997</v>
      </c>
      <c r="ODS55" s="115">
        <f t="shared" si="1785"/>
        <v>4330.8599999999997</v>
      </c>
      <c r="ODT55" s="115">
        <f t="shared" si="1785"/>
        <v>4330.8599999999997</v>
      </c>
      <c r="ODU55" s="115">
        <f t="shared" si="1785"/>
        <v>4330.8599999999997</v>
      </c>
      <c r="ODV55" s="95">
        <f t="shared" si="1786"/>
        <v>51970.32</v>
      </c>
      <c r="ODW55" s="106" t="s">
        <v>862</v>
      </c>
      <c r="ODX55" s="105">
        <v>51970.319999999992</v>
      </c>
      <c r="ODY55" s="90">
        <f t="shared" si="1787"/>
        <v>4330.8599999999997</v>
      </c>
      <c r="ODZ55" s="115">
        <f t="shared" ref="ODZ55" si="3506">ODY55</f>
        <v>4330.8599999999997</v>
      </c>
      <c r="OEA55" s="115">
        <f t="shared" si="1788"/>
        <v>4330.8599999999997</v>
      </c>
      <c r="OEB55" s="115">
        <f t="shared" si="1788"/>
        <v>4330.8599999999997</v>
      </c>
      <c r="OEC55" s="115">
        <f t="shared" si="1788"/>
        <v>4330.8599999999997</v>
      </c>
      <c r="OED55" s="115">
        <f t="shared" si="1788"/>
        <v>4330.8599999999997</v>
      </c>
      <c r="OEE55" s="115">
        <f t="shared" si="1788"/>
        <v>4330.8599999999997</v>
      </c>
      <c r="OEF55" s="115">
        <f t="shared" si="1788"/>
        <v>4330.8599999999997</v>
      </c>
      <c r="OEG55" s="115">
        <f t="shared" si="1788"/>
        <v>4330.8599999999997</v>
      </c>
      <c r="OEH55" s="115">
        <f t="shared" si="1788"/>
        <v>4330.8599999999997</v>
      </c>
      <c r="OEI55" s="115">
        <f t="shared" si="1788"/>
        <v>4330.8599999999997</v>
      </c>
      <c r="OEJ55" s="115">
        <f t="shared" si="1788"/>
        <v>4330.8599999999997</v>
      </c>
      <c r="OEK55" s="115">
        <f t="shared" si="1788"/>
        <v>4330.8599999999997</v>
      </c>
      <c r="OEL55" s="95">
        <f t="shared" si="1789"/>
        <v>51970.32</v>
      </c>
      <c r="OEM55" s="106" t="s">
        <v>862</v>
      </c>
      <c r="OEN55" s="105">
        <v>51970.319999999992</v>
      </c>
      <c r="OEO55" s="90">
        <f t="shared" si="1790"/>
        <v>4330.8599999999997</v>
      </c>
      <c r="OEP55" s="115">
        <f t="shared" ref="OEP55" si="3507">OEO55</f>
        <v>4330.8599999999997</v>
      </c>
      <c r="OEQ55" s="115">
        <f t="shared" si="1791"/>
        <v>4330.8599999999997</v>
      </c>
      <c r="OER55" s="115">
        <f t="shared" si="1791"/>
        <v>4330.8599999999997</v>
      </c>
      <c r="OES55" s="115">
        <f t="shared" si="1791"/>
        <v>4330.8599999999997</v>
      </c>
      <c r="OET55" s="115">
        <f t="shared" si="1791"/>
        <v>4330.8599999999997</v>
      </c>
      <c r="OEU55" s="115">
        <f t="shared" si="1791"/>
        <v>4330.8599999999997</v>
      </c>
      <c r="OEV55" s="115">
        <f t="shared" si="1791"/>
        <v>4330.8599999999997</v>
      </c>
      <c r="OEW55" s="115">
        <f t="shared" si="1791"/>
        <v>4330.8599999999997</v>
      </c>
      <c r="OEX55" s="115">
        <f t="shared" si="1791"/>
        <v>4330.8599999999997</v>
      </c>
      <c r="OEY55" s="115">
        <f t="shared" si="1791"/>
        <v>4330.8599999999997</v>
      </c>
      <c r="OEZ55" s="115">
        <f t="shared" si="1791"/>
        <v>4330.8599999999997</v>
      </c>
      <c r="OFA55" s="115">
        <f t="shared" si="1791"/>
        <v>4330.8599999999997</v>
      </c>
      <c r="OFB55" s="95">
        <f t="shared" si="1792"/>
        <v>51970.32</v>
      </c>
      <c r="OFC55" s="106" t="s">
        <v>862</v>
      </c>
      <c r="OFD55" s="105">
        <v>51970.319999999992</v>
      </c>
      <c r="OFE55" s="90">
        <f t="shared" si="1793"/>
        <v>4330.8599999999997</v>
      </c>
      <c r="OFF55" s="115">
        <f t="shared" ref="OFF55" si="3508">OFE55</f>
        <v>4330.8599999999997</v>
      </c>
      <c r="OFG55" s="115">
        <f t="shared" si="1794"/>
        <v>4330.8599999999997</v>
      </c>
      <c r="OFH55" s="115">
        <f t="shared" si="1794"/>
        <v>4330.8599999999997</v>
      </c>
      <c r="OFI55" s="115">
        <f t="shared" si="1794"/>
        <v>4330.8599999999997</v>
      </c>
      <c r="OFJ55" s="115">
        <f t="shared" si="1794"/>
        <v>4330.8599999999997</v>
      </c>
      <c r="OFK55" s="115">
        <f t="shared" si="1794"/>
        <v>4330.8599999999997</v>
      </c>
      <c r="OFL55" s="115">
        <f t="shared" si="1794"/>
        <v>4330.8599999999997</v>
      </c>
      <c r="OFM55" s="115">
        <f t="shared" si="1794"/>
        <v>4330.8599999999997</v>
      </c>
      <c r="OFN55" s="115">
        <f t="shared" si="1794"/>
        <v>4330.8599999999997</v>
      </c>
      <c r="OFO55" s="115">
        <f t="shared" si="1794"/>
        <v>4330.8599999999997</v>
      </c>
      <c r="OFP55" s="115">
        <f t="shared" si="1794"/>
        <v>4330.8599999999997</v>
      </c>
      <c r="OFQ55" s="115">
        <f t="shared" si="1794"/>
        <v>4330.8599999999997</v>
      </c>
      <c r="OFR55" s="95">
        <f t="shared" si="1795"/>
        <v>51970.32</v>
      </c>
      <c r="OFS55" s="106" t="s">
        <v>862</v>
      </c>
      <c r="OFT55" s="105">
        <v>51970.319999999992</v>
      </c>
      <c r="OFU55" s="90">
        <f t="shared" si="1796"/>
        <v>4330.8599999999997</v>
      </c>
      <c r="OFV55" s="115">
        <f t="shared" ref="OFV55" si="3509">OFU55</f>
        <v>4330.8599999999997</v>
      </c>
      <c r="OFW55" s="115">
        <f t="shared" si="1797"/>
        <v>4330.8599999999997</v>
      </c>
      <c r="OFX55" s="115">
        <f t="shared" si="1797"/>
        <v>4330.8599999999997</v>
      </c>
      <c r="OFY55" s="115">
        <f t="shared" si="1797"/>
        <v>4330.8599999999997</v>
      </c>
      <c r="OFZ55" s="115">
        <f t="shared" si="1797"/>
        <v>4330.8599999999997</v>
      </c>
      <c r="OGA55" s="115">
        <f t="shared" si="1797"/>
        <v>4330.8599999999997</v>
      </c>
      <c r="OGB55" s="115">
        <f t="shared" si="1797"/>
        <v>4330.8599999999997</v>
      </c>
      <c r="OGC55" s="115">
        <f t="shared" si="1797"/>
        <v>4330.8599999999997</v>
      </c>
      <c r="OGD55" s="115">
        <f t="shared" si="1797"/>
        <v>4330.8599999999997</v>
      </c>
      <c r="OGE55" s="115">
        <f t="shared" si="1797"/>
        <v>4330.8599999999997</v>
      </c>
      <c r="OGF55" s="115">
        <f t="shared" si="1797"/>
        <v>4330.8599999999997</v>
      </c>
      <c r="OGG55" s="115">
        <f t="shared" si="1797"/>
        <v>4330.8599999999997</v>
      </c>
      <c r="OGH55" s="95">
        <f t="shared" si="1798"/>
        <v>51970.32</v>
      </c>
      <c r="OGI55" s="106" t="s">
        <v>862</v>
      </c>
      <c r="OGJ55" s="105">
        <v>51970.319999999992</v>
      </c>
      <c r="OGK55" s="90">
        <f t="shared" si="1799"/>
        <v>4330.8599999999997</v>
      </c>
      <c r="OGL55" s="115">
        <f t="shared" ref="OGL55" si="3510">OGK55</f>
        <v>4330.8599999999997</v>
      </c>
      <c r="OGM55" s="115">
        <f t="shared" si="1800"/>
        <v>4330.8599999999997</v>
      </c>
      <c r="OGN55" s="115">
        <f t="shared" si="1800"/>
        <v>4330.8599999999997</v>
      </c>
      <c r="OGO55" s="115">
        <f t="shared" si="1800"/>
        <v>4330.8599999999997</v>
      </c>
      <c r="OGP55" s="115">
        <f t="shared" si="1800"/>
        <v>4330.8599999999997</v>
      </c>
      <c r="OGQ55" s="115">
        <f t="shared" si="1800"/>
        <v>4330.8599999999997</v>
      </c>
      <c r="OGR55" s="115">
        <f t="shared" si="1800"/>
        <v>4330.8599999999997</v>
      </c>
      <c r="OGS55" s="115">
        <f t="shared" si="1800"/>
        <v>4330.8599999999997</v>
      </c>
      <c r="OGT55" s="115">
        <f t="shared" si="1800"/>
        <v>4330.8599999999997</v>
      </c>
      <c r="OGU55" s="115">
        <f t="shared" si="1800"/>
        <v>4330.8599999999997</v>
      </c>
      <c r="OGV55" s="115">
        <f t="shared" si="1800"/>
        <v>4330.8599999999997</v>
      </c>
      <c r="OGW55" s="115">
        <f t="shared" si="1800"/>
        <v>4330.8599999999997</v>
      </c>
      <c r="OGX55" s="95">
        <f t="shared" si="1801"/>
        <v>51970.32</v>
      </c>
      <c r="OGY55" s="106" t="s">
        <v>862</v>
      </c>
      <c r="OGZ55" s="105">
        <v>51970.319999999992</v>
      </c>
      <c r="OHA55" s="90">
        <f t="shared" si="1802"/>
        <v>4330.8599999999997</v>
      </c>
      <c r="OHB55" s="115">
        <f t="shared" ref="OHB55" si="3511">OHA55</f>
        <v>4330.8599999999997</v>
      </c>
      <c r="OHC55" s="115">
        <f t="shared" si="1803"/>
        <v>4330.8599999999997</v>
      </c>
      <c r="OHD55" s="115">
        <f t="shared" si="1803"/>
        <v>4330.8599999999997</v>
      </c>
      <c r="OHE55" s="115">
        <f t="shared" si="1803"/>
        <v>4330.8599999999997</v>
      </c>
      <c r="OHF55" s="115">
        <f t="shared" si="1803"/>
        <v>4330.8599999999997</v>
      </c>
      <c r="OHG55" s="115">
        <f t="shared" si="1803"/>
        <v>4330.8599999999997</v>
      </c>
      <c r="OHH55" s="115">
        <f t="shared" si="1803"/>
        <v>4330.8599999999997</v>
      </c>
      <c r="OHI55" s="115">
        <f t="shared" si="1803"/>
        <v>4330.8599999999997</v>
      </c>
      <c r="OHJ55" s="115">
        <f t="shared" si="1803"/>
        <v>4330.8599999999997</v>
      </c>
      <c r="OHK55" s="115">
        <f t="shared" si="1803"/>
        <v>4330.8599999999997</v>
      </c>
      <c r="OHL55" s="115">
        <f t="shared" si="1803"/>
        <v>4330.8599999999997</v>
      </c>
      <c r="OHM55" s="115">
        <f t="shared" si="1803"/>
        <v>4330.8599999999997</v>
      </c>
      <c r="OHN55" s="95">
        <f t="shared" si="1804"/>
        <v>51970.32</v>
      </c>
      <c r="OHO55" s="106" t="s">
        <v>862</v>
      </c>
      <c r="OHP55" s="105">
        <v>51970.319999999992</v>
      </c>
      <c r="OHQ55" s="90">
        <f t="shared" si="1805"/>
        <v>4330.8599999999997</v>
      </c>
      <c r="OHR55" s="115">
        <f t="shared" ref="OHR55" si="3512">OHQ55</f>
        <v>4330.8599999999997</v>
      </c>
      <c r="OHS55" s="115">
        <f t="shared" si="1806"/>
        <v>4330.8599999999997</v>
      </c>
      <c r="OHT55" s="115">
        <f t="shared" si="1806"/>
        <v>4330.8599999999997</v>
      </c>
      <c r="OHU55" s="115">
        <f t="shared" si="1806"/>
        <v>4330.8599999999997</v>
      </c>
      <c r="OHV55" s="115">
        <f t="shared" si="1806"/>
        <v>4330.8599999999997</v>
      </c>
      <c r="OHW55" s="115">
        <f t="shared" si="1806"/>
        <v>4330.8599999999997</v>
      </c>
      <c r="OHX55" s="115">
        <f t="shared" si="1806"/>
        <v>4330.8599999999997</v>
      </c>
      <c r="OHY55" s="115">
        <f t="shared" si="1806"/>
        <v>4330.8599999999997</v>
      </c>
      <c r="OHZ55" s="115">
        <f t="shared" si="1806"/>
        <v>4330.8599999999997</v>
      </c>
      <c r="OIA55" s="115">
        <f t="shared" si="1806"/>
        <v>4330.8599999999997</v>
      </c>
      <c r="OIB55" s="115">
        <f t="shared" si="1806"/>
        <v>4330.8599999999997</v>
      </c>
      <c r="OIC55" s="115">
        <f t="shared" si="1806"/>
        <v>4330.8599999999997</v>
      </c>
      <c r="OID55" s="95">
        <f t="shared" si="1807"/>
        <v>51970.32</v>
      </c>
      <c r="OIE55" s="106" t="s">
        <v>862</v>
      </c>
      <c r="OIF55" s="105">
        <v>51970.319999999992</v>
      </c>
      <c r="OIG55" s="90">
        <f t="shared" si="1808"/>
        <v>4330.8599999999997</v>
      </c>
      <c r="OIH55" s="115">
        <f t="shared" ref="OIH55" si="3513">OIG55</f>
        <v>4330.8599999999997</v>
      </c>
      <c r="OII55" s="115">
        <f t="shared" si="1809"/>
        <v>4330.8599999999997</v>
      </c>
      <c r="OIJ55" s="115">
        <f t="shared" si="1809"/>
        <v>4330.8599999999997</v>
      </c>
      <c r="OIK55" s="115">
        <f t="shared" si="1809"/>
        <v>4330.8599999999997</v>
      </c>
      <c r="OIL55" s="115">
        <f t="shared" si="1809"/>
        <v>4330.8599999999997</v>
      </c>
      <c r="OIM55" s="115">
        <f t="shared" si="1809"/>
        <v>4330.8599999999997</v>
      </c>
      <c r="OIN55" s="115">
        <f t="shared" si="1809"/>
        <v>4330.8599999999997</v>
      </c>
      <c r="OIO55" s="115">
        <f t="shared" si="1809"/>
        <v>4330.8599999999997</v>
      </c>
      <c r="OIP55" s="115">
        <f t="shared" si="1809"/>
        <v>4330.8599999999997</v>
      </c>
      <c r="OIQ55" s="115">
        <f t="shared" si="1809"/>
        <v>4330.8599999999997</v>
      </c>
      <c r="OIR55" s="115">
        <f t="shared" si="1809"/>
        <v>4330.8599999999997</v>
      </c>
      <c r="OIS55" s="115">
        <f t="shared" si="1809"/>
        <v>4330.8599999999997</v>
      </c>
      <c r="OIT55" s="95">
        <f t="shared" si="1810"/>
        <v>51970.32</v>
      </c>
      <c r="OIU55" s="106" t="s">
        <v>862</v>
      </c>
      <c r="OIV55" s="105">
        <v>51970.319999999992</v>
      </c>
      <c r="OIW55" s="90">
        <f t="shared" si="1811"/>
        <v>4330.8599999999997</v>
      </c>
      <c r="OIX55" s="115">
        <f t="shared" ref="OIX55" si="3514">OIW55</f>
        <v>4330.8599999999997</v>
      </c>
      <c r="OIY55" s="115">
        <f t="shared" si="1812"/>
        <v>4330.8599999999997</v>
      </c>
      <c r="OIZ55" s="115">
        <f t="shared" si="1812"/>
        <v>4330.8599999999997</v>
      </c>
      <c r="OJA55" s="115">
        <f t="shared" si="1812"/>
        <v>4330.8599999999997</v>
      </c>
      <c r="OJB55" s="115">
        <f t="shared" si="1812"/>
        <v>4330.8599999999997</v>
      </c>
      <c r="OJC55" s="115">
        <f t="shared" si="1812"/>
        <v>4330.8599999999997</v>
      </c>
      <c r="OJD55" s="115">
        <f t="shared" si="1812"/>
        <v>4330.8599999999997</v>
      </c>
      <c r="OJE55" s="115">
        <f t="shared" si="1812"/>
        <v>4330.8599999999997</v>
      </c>
      <c r="OJF55" s="115">
        <f t="shared" si="1812"/>
        <v>4330.8599999999997</v>
      </c>
      <c r="OJG55" s="115">
        <f t="shared" si="1812"/>
        <v>4330.8599999999997</v>
      </c>
      <c r="OJH55" s="115">
        <f t="shared" si="1812"/>
        <v>4330.8599999999997</v>
      </c>
      <c r="OJI55" s="115">
        <f t="shared" si="1812"/>
        <v>4330.8599999999997</v>
      </c>
      <c r="OJJ55" s="95">
        <f t="shared" si="1813"/>
        <v>51970.32</v>
      </c>
      <c r="OJK55" s="106" t="s">
        <v>862</v>
      </c>
      <c r="OJL55" s="105">
        <v>51970.319999999992</v>
      </c>
      <c r="OJM55" s="90">
        <f t="shared" si="1814"/>
        <v>4330.8599999999997</v>
      </c>
      <c r="OJN55" s="115">
        <f t="shared" ref="OJN55" si="3515">OJM55</f>
        <v>4330.8599999999997</v>
      </c>
      <c r="OJO55" s="115">
        <f t="shared" si="1815"/>
        <v>4330.8599999999997</v>
      </c>
      <c r="OJP55" s="115">
        <f t="shared" si="1815"/>
        <v>4330.8599999999997</v>
      </c>
      <c r="OJQ55" s="115">
        <f t="shared" si="1815"/>
        <v>4330.8599999999997</v>
      </c>
      <c r="OJR55" s="115">
        <f t="shared" si="1815"/>
        <v>4330.8599999999997</v>
      </c>
      <c r="OJS55" s="115">
        <f t="shared" si="1815"/>
        <v>4330.8599999999997</v>
      </c>
      <c r="OJT55" s="115">
        <f t="shared" si="1815"/>
        <v>4330.8599999999997</v>
      </c>
      <c r="OJU55" s="115">
        <f t="shared" si="1815"/>
        <v>4330.8599999999997</v>
      </c>
      <c r="OJV55" s="115">
        <f t="shared" si="1815"/>
        <v>4330.8599999999997</v>
      </c>
      <c r="OJW55" s="115">
        <f t="shared" si="1815"/>
        <v>4330.8599999999997</v>
      </c>
      <c r="OJX55" s="115">
        <f t="shared" si="1815"/>
        <v>4330.8599999999997</v>
      </c>
      <c r="OJY55" s="115">
        <f t="shared" si="1815"/>
        <v>4330.8599999999997</v>
      </c>
      <c r="OJZ55" s="95">
        <f t="shared" si="1816"/>
        <v>51970.32</v>
      </c>
      <c r="OKA55" s="106" t="s">
        <v>862</v>
      </c>
      <c r="OKB55" s="105">
        <v>51970.319999999992</v>
      </c>
      <c r="OKC55" s="90">
        <f t="shared" si="1817"/>
        <v>4330.8599999999997</v>
      </c>
      <c r="OKD55" s="115">
        <f t="shared" ref="OKD55" si="3516">OKC55</f>
        <v>4330.8599999999997</v>
      </c>
      <c r="OKE55" s="115">
        <f t="shared" si="1818"/>
        <v>4330.8599999999997</v>
      </c>
      <c r="OKF55" s="115">
        <f t="shared" si="1818"/>
        <v>4330.8599999999997</v>
      </c>
      <c r="OKG55" s="115">
        <f t="shared" si="1818"/>
        <v>4330.8599999999997</v>
      </c>
      <c r="OKH55" s="115">
        <f t="shared" si="1818"/>
        <v>4330.8599999999997</v>
      </c>
      <c r="OKI55" s="115">
        <f t="shared" si="1818"/>
        <v>4330.8599999999997</v>
      </c>
      <c r="OKJ55" s="115">
        <f t="shared" si="1818"/>
        <v>4330.8599999999997</v>
      </c>
      <c r="OKK55" s="115">
        <f t="shared" si="1818"/>
        <v>4330.8599999999997</v>
      </c>
      <c r="OKL55" s="115">
        <f t="shared" si="1818"/>
        <v>4330.8599999999997</v>
      </c>
      <c r="OKM55" s="115">
        <f t="shared" si="1818"/>
        <v>4330.8599999999997</v>
      </c>
      <c r="OKN55" s="115">
        <f t="shared" si="1818"/>
        <v>4330.8599999999997</v>
      </c>
      <c r="OKO55" s="115">
        <f t="shared" si="1818"/>
        <v>4330.8599999999997</v>
      </c>
      <c r="OKP55" s="95">
        <f t="shared" si="1819"/>
        <v>51970.32</v>
      </c>
      <c r="OKQ55" s="106" t="s">
        <v>862</v>
      </c>
      <c r="OKR55" s="105">
        <v>51970.319999999992</v>
      </c>
      <c r="OKS55" s="90">
        <f t="shared" si="1820"/>
        <v>4330.8599999999997</v>
      </c>
      <c r="OKT55" s="115">
        <f t="shared" ref="OKT55" si="3517">OKS55</f>
        <v>4330.8599999999997</v>
      </c>
      <c r="OKU55" s="115">
        <f t="shared" si="1821"/>
        <v>4330.8599999999997</v>
      </c>
      <c r="OKV55" s="115">
        <f t="shared" si="1821"/>
        <v>4330.8599999999997</v>
      </c>
      <c r="OKW55" s="115">
        <f t="shared" si="1821"/>
        <v>4330.8599999999997</v>
      </c>
      <c r="OKX55" s="115">
        <f t="shared" si="1821"/>
        <v>4330.8599999999997</v>
      </c>
      <c r="OKY55" s="115">
        <f t="shared" si="1821"/>
        <v>4330.8599999999997</v>
      </c>
      <c r="OKZ55" s="115">
        <f t="shared" si="1821"/>
        <v>4330.8599999999997</v>
      </c>
      <c r="OLA55" s="115">
        <f t="shared" si="1821"/>
        <v>4330.8599999999997</v>
      </c>
      <c r="OLB55" s="115">
        <f t="shared" si="1821"/>
        <v>4330.8599999999997</v>
      </c>
      <c r="OLC55" s="115">
        <f t="shared" si="1821"/>
        <v>4330.8599999999997</v>
      </c>
      <c r="OLD55" s="115">
        <f t="shared" si="1821"/>
        <v>4330.8599999999997</v>
      </c>
      <c r="OLE55" s="115">
        <f t="shared" si="1821"/>
        <v>4330.8599999999997</v>
      </c>
      <c r="OLF55" s="95">
        <f t="shared" si="1822"/>
        <v>51970.32</v>
      </c>
      <c r="OLG55" s="106" t="s">
        <v>862</v>
      </c>
      <c r="OLH55" s="105">
        <v>51970.319999999992</v>
      </c>
      <c r="OLI55" s="90">
        <f t="shared" si="1823"/>
        <v>4330.8599999999997</v>
      </c>
      <c r="OLJ55" s="115">
        <f t="shared" ref="OLJ55" si="3518">OLI55</f>
        <v>4330.8599999999997</v>
      </c>
      <c r="OLK55" s="115">
        <f t="shared" si="1824"/>
        <v>4330.8599999999997</v>
      </c>
      <c r="OLL55" s="115">
        <f t="shared" si="1824"/>
        <v>4330.8599999999997</v>
      </c>
      <c r="OLM55" s="115">
        <f t="shared" si="1824"/>
        <v>4330.8599999999997</v>
      </c>
      <c r="OLN55" s="115">
        <f t="shared" si="1824"/>
        <v>4330.8599999999997</v>
      </c>
      <c r="OLO55" s="115">
        <f t="shared" si="1824"/>
        <v>4330.8599999999997</v>
      </c>
      <c r="OLP55" s="115">
        <f t="shared" si="1824"/>
        <v>4330.8599999999997</v>
      </c>
      <c r="OLQ55" s="115">
        <f t="shared" si="1824"/>
        <v>4330.8599999999997</v>
      </c>
      <c r="OLR55" s="115">
        <f t="shared" si="1824"/>
        <v>4330.8599999999997</v>
      </c>
      <c r="OLS55" s="115">
        <f t="shared" si="1824"/>
        <v>4330.8599999999997</v>
      </c>
      <c r="OLT55" s="115">
        <f t="shared" si="1824"/>
        <v>4330.8599999999997</v>
      </c>
      <c r="OLU55" s="115">
        <f t="shared" si="1824"/>
        <v>4330.8599999999997</v>
      </c>
      <c r="OLV55" s="95">
        <f t="shared" si="1825"/>
        <v>51970.32</v>
      </c>
      <c r="OLW55" s="106" t="s">
        <v>862</v>
      </c>
      <c r="OLX55" s="105">
        <v>51970.319999999992</v>
      </c>
      <c r="OLY55" s="90">
        <f t="shared" si="1826"/>
        <v>4330.8599999999997</v>
      </c>
      <c r="OLZ55" s="115">
        <f t="shared" ref="OLZ55" si="3519">OLY55</f>
        <v>4330.8599999999997</v>
      </c>
      <c r="OMA55" s="115">
        <f t="shared" si="1827"/>
        <v>4330.8599999999997</v>
      </c>
      <c r="OMB55" s="115">
        <f t="shared" si="1827"/>
        <v>4330.8599999999997</v>
      </c>
      <c r="OMC55" s="115">
        <f t="shared" si="1827"/>
        <v>4330.8599999999997</v>
      </c>
      <c r="OMD55" s="115">
        <f t="shared" si="1827"/>
        <v>4330.8599999999997</v>
      </c>
      <c r="OME55" s="115">
        <f t="shared" si="1827"/>
        <v>4330.8599999999997</v>
      </c>
      <c r="OMF55" s="115">
        <f t="shared" si="1827"/>
        <v>4330.8599999999997</v>
      </c>
      <c r="OMG55" s="115">
        <f t="shared" si="1827"/>
        <v>4330.8599999999997</v>
      </c>
      <c r="OMH55" s="115">
        <f t="shared" si="1827"/>
        <v>4330.8599999999997</v>
      </c>
      <c r="OMI55" s="115">
        <f t="shared" si="1827"/>
        <v>4330.8599999999997</v>
      </c>
      <c r="OMJ55" s="115">
        <f t="shared" si="1827"/>
        <v>4330.8599999999997</v>
      </c>
      <c r="OMK55" s="115">
        <f t="shared" si="1827"/>
        <v>4330.8599999999997</v>
      </c>
      <c r="OML55" s="95">
        <f t="shared" si="1828"/>
        <v>51970.32</v>
      </c>
      <c r="OMM55" s="106" t="s">
        <v>862</v>
      </c>
      <c r="OMN55" s="105">
        <v>51970.319999999992</v>
      </c>
      <c r="OMO55" s="90">
        <f t="shared" si="1829"/>
        <v>4330.8599999999997</v>
      </c>
      <c r="OMP55" s="115">
        <f t="shared" ref="OMP55" si="3520">OMO55</f>
        <v>4330.8599999999997</v>
      </c>
      <c r="OMQ55" s="115">
        <f t="shared" si="1830"/>
        <v>4330.8599999999997</v>
      </c>
      <c r="OMR55" s="115">
        <f t="shared" si="1830"/>
        <v>4330.8599999999997</v>
      </c>
      <c r="OMS55" s="115">
        <f t="shared" si="1830"/>
        <v>4330.8599999999997</v>
      </c>
      <c r="OMT55" s="115">
        <f t="shared" si="1830"/>
        <v>4330.8599999999997</v>
      </c>
      <c r="OMU55" s="115">
        <f t="shared" si="1830"/>
        <v>4330.8599999999997</v>
      </c>
      <c r="OMV55" s="115">
        <f t="shared" si="1830"/>
        <v>4330.8599999999997</v>
      </c>
      <c r="OMW55" s="115">
        <f t="shared" si="1830"/>
        <v>4330.8599999999997</v>
      </c>
      <c r="OMX55" s="115">
        <f t="shared" si="1830"/>
        <v>4330.8599999999997</v>
      </c>
      <c r="OMY55" s="115">
        <f t="shared" si="1830"/>
        <v>4330.8599999999997</v>
      </c>
      <c r="OMZ55" s="115">
        <f t="shared" si="1830"/>
        <v>4330.8599999999997</v>
      </c>
      <c r="ONA55" s="115">
        <f t="shared" si="1830"/>
        <v>4330.8599999999997</v>
      </c>
      <c r="ONB55" s="95">
        <f t="shared" si="1831"/>
        <v>51970.32</v>
      </c>
      <c r="ONC55" s="106" t="s">
        <v>862</v>
      </c>
      <c r="OND55" s="105">
        <v>51970.319999999992</v>
      </c>
      <c r="ONE55" s="90">
        <f t="shared" si="1832"/>
        <v>4330.8599999999997</v>
      </c>
      <c r="ONF55" s="115">
        <f t="shared" ref="ONF55" si="3521">ONE55</f>
        <v>4330.8599999999997</v>
      </c>
      <c r="ONG55" s="115">
        <f t="shared" si="1833"/>
        <v>4330.8599999999997</v>
      </c>
      <c r="ONH55" s="115">
        <f t="shared" si="1833"/>
        <v>4330.8599999999997</v>
      </c>
      <c r="ONI55" s="115">
        <f t="shared" si="1833"/>
        <v>4330.8599999999997</v>
      </c>
      <c r="ONJ55" s="115">
        <f t="shared" si="1833"/>
        <v>4330.8599999999997</v>
      </c>
      <c r="ONK55" s="115">
        <f t="shared" si="1833"/>
        <v>4330.8599999999997</v>
      </c>
      <c r="ONL55" s="115">
        <f t="shared" si="1833"/>
        <v>4330.8599999999997</v>
      </c>
      <c r="ONM55" s="115">
        <f t="shared" si="1833"/>
        <v>4330.8599999999997</v>
      </c>
      <c r="ONN55" s="115">
        <f t="shared" si="1833"/>
        <v>4330.8599999999997</v>
      </c>
      <c r="ONO55" s="115">
        <f t="shared" si="1833"/>
        <v>4330.8599999999997</v>
      </c>
      <c r="ONP55" s="115">
        <f t="shared" si="1833"/>
        <v>4330.8599999999997</v>
      </c>
      <c r="ONQ55" s="115">
        <f t="shared" si="1833"/>
        <v>4330.8599999999997</v>
      </c>
      <c r="ONR55" s="95">
        <f t="shared" si="1834"/>
        <v>51970.32</v>
      </c>
      <c r="ONS55" s="106" t="s">
        <v>862</v>
      </c>
      <c r="ONT55" s="105">
        <v>51970.319999999992</v>
      </c>
      <c r="ONU55" s="90">
        <f t="shared" si="1835"/>
        <v>4330.8599999999997</v>
      </c>
      <c r="ONV55" s="115">
        <f t="shared" ref="ONV55" si="3522">ONU55</f>
        <v>4330.8599999999997</v>
      </c>
      <c r="ONW55" s="115">
        <f t="shared" si="1836"/>
        <v>4330.8599999999997</v>
      </c>
      <c r="ONX55" s="115">
        <f t="shared" si="1836"/>
        <v>4330.8599999999997</v>
      </c>
      <c r="ONY55" s="115">
        <f t="shared" si="1836"/>
        <v>4330.8599999999997</v>
      </c>
      <c r="ONZ55" s="115">
        <f t="shared" si="1836"/>
        <v>4330.8599999999997</v>
      </c>
      <c r="OOA55" s="115">
        <f t="shared" si="1836"/>
        <v>4330.8599999999997</v>
      </c>
      <c r="OOB55" s="115">
        <f t="shared" si="1836"/>
        <v>4330.8599999999997</v>
      </c>
      <c r="OOC55" s="115">
        <f t="shared" si="1836"/>
        <v>4330.8599999999997</v>
      </c>
      <c r="OOD55" s="115">
        <f t="shared" si="1836"/>
        <v>4330.8599999999997</v>
      </c>
      <c r="OOE55" s="115">
        <f t="shared" si="1836"/>
        <v>4330.8599999999997</v>
      </c>
      <c r="OOF55" s="115">
        <f t="shared" si="1836"/>
        <v>4330.8599999999997</v>
      </c>
      <c r="OOG55" s="115">
        <f t="shared" si="1836"/>
        <v>4330.8599999999997</v>
      </c>
      <c r="OOH55" s="95">
        <f t="shared" si="1837"/>
        <v>51970.32</v>
      </c>
      <c r="OOI55" s="106" t="s">
        <v>862</v>
      </c>
      <c r="OOJ55" s="105">
        <v>51970.319999999992</v>
      </c>
      <c r="OOK55" s="90">
        <f t="shared" si="1838"/>
        <v>4330.8599999999997</v>
      </c>
      <c r="OOL55" s="115">
        <f t="shared" ref="OOL55" si="3523">OOK55</f>
        <v>4330.8599999999997</v>
      </c>
      <c r="OOM55" s="115">
        <f t="shared" si="1839"/>
        <v>4330.8599999999997</v>
      </c>
      <c r="OON55" s="115">
        <f t="shared" si="1839"/>
        <v>4330.8599999999997</v>
      </c>
      <c r="OOO55" s="115">
        <f t="shared" si="1839"/>
        <v>4330.8599999999997</v>
      </c>
      <c r="OOP55" s="115">
        <f t="shared" si="1839"/>
        <v>4330.8599999999997</v>
      </c>
      <c r="OOQ55" s="115">
        <f t="shared" si="1839"/>
        <v>4330.8599999999997</v>
      </c>
      <c r="OOR55" s="115">
        <f t="shared" si="1839"/>
        <v>4330.8599999999997</v>
      </c>
      <c r="OOS55" s="115">
        <f t="shared" si="1839"/>
        <v>4330.8599999999997</v>
      </c>
      <c r="OOT55" s="115">
        <f t="shared" si="1839"/>
        <v>4330.8599999999997</v>
      </c>
      <c r="OOU55" s="115">
        <f t="shared" si="1839"/>
        <v>4330.8599999999997</v>
      </c>
      <c r="OOV55" s="115">
        <f t="shared" si="1839"/>
        <v>4330.8599999999997</v>
      </c>
      <c r="OOW55" s="115">
        <f t="shared" si="1839"/>
        <v>4330.8599999999997</v>
      </c>
      <c r="OOX55" s="95">
        <f t="shared" si="1840"/>
        <v>51970.32</v>
      </c>
      <c r="OOY55" s="106" t="s">
        <v>862</v>
      </c>
      <c r="OOZ55" s="105">
        <v>51970.319999999992</v>
      </c>
      <c r="OPA55" s="90">
        <f t="shared" si="1841"/>
        <v>4330.8599999999997</v>
      </c>
      <c r="OPB55" s="115">
        <f t="shared" ref="OPB55" si="3524">OPA55</f>
        <v>4330.8599999999997</v>
      </c>
      <c r="OPC55" s="115">
        <f t="shared" si="1842"/>
        <v>4330.8599999999997</v>
      </c>
      <c r="OPD55" s="115">
        <f t="shared" si="1842"/>
        <v>4330.8599999999997</v>
      </c>
      <c r="OPE55" s="115">
        <f t="shared" si="1842"/>
        <v>4330.8599999999997</v>
      </c>
      <c r="OPF55" s="115">
        <f t="shared" si="1842"/>
        <v>4330.8599999999997</v>
      </c>
      <c r="OPG55" s="115">
        <f t="shared" si="1842"/>
        <v>4330.8599999999997</v>
      </c>
      <c r="OPH55" s="115">
        <f t="shared" si="1842"/>
        <v>4330.8599999999997</v>
      </c>
      <c r="OPI55" s="115">
        <f t="shared" si="1842"/>
        <v>4330.8599999999997</v>
      </c>
      <c r="OPJ55" s="115">
        <f t="shared" si="1842"/>
        <v>4330.8599999999997</v>
      </c>
      <c r="OPK55" s="115">
        <f t="shared" si="1842"/>
        <v>4330.8599999999997</v>
      </c>
      <c r="OPL55" s="115">
        <f t="shared" si="1842"/>
        <v>4330.8599999999997</v>
      </c>
      <c r="OPM55" s="115">
        <f t="shared" si="1842"/>
        <v>4330.8599999999997</v>
      </c>
      <c r="OPN55" s="95">
        <f t="shared" si="1843"/>
        <v>51970.32</v>
      </c>
      <c r="OPO55" s="106" t="s">
        <v>862</v>
      </c>
      <c r="OPP55" s="105">
        <v>51970.319999999992</v>
      </c>
      <c r="OPQ55" s="90">
        <f t="shared" si="1844"/>
        <v>4330.8599999999997</v>
      </c>
      <c r="OPR55" s="115">
        <f t="shared" ref="OPR55" si="3525">OPQ55</f>
        <v>4330.8599999999997</v>
      </c>
      <c r="OPS55" s="115">
        <f t="shared" si="1845"/>
        <v>4330.8599999999997</v>
      </c>
      <c r="OPT55" s="115">
        <f t="shared" si="1845"/>
        <v>4330.8599999999997</v>
      </c>
      <c r="OPU55" s="115">
        <f t="shared" si="1845"/>
        <v>4330.8599999999997</v>
      </c>
      <c r="OPV55" s="115">
        <f t="shared" si="1845"/>
        <v>4330.8599999999997</v>
      </c>
      <c r="OPW55" s="115">
        <f t="shared" si="1845"/>
        <v>4330.8599999999997</v>
      </c>
      <c r="OPX55" s="115">
        <f t="shared" si="1845"/>
        <v>4330.8599999999997</v>
      </c>
      <c r="OPY55" s="115">
        <f t="shared" si="1845"/>
        <v>4330.8599999999997</v>
      </c>
      <c r="OPZ55" s="115">
        <f t="shared" si="1845"/>
        <v>4330.8599999999997</v>
      </c>
      <c r="OQA55" s="115">
        <f t="shared" si="1845"/>
        <v>4330.8599999999997</v>
      </c>
      <c r="OQB55" s="115">
        <f t="shared" si="1845"/>
        <v>4330.8599999999997</v>
      </c>
      <c r="OQC55" s="115">
        <f t="shared" si="1845"/>
        <v>4330.8599999999997</v>
      </c>
      <c r="OQD55" s="95">
        <f t="shared" si="1846"/>
        <v>51970.32</v>
      </c>
      <c r="OQE55" s="106" t="s">
        <v>862</v>
      </c>
      <c r="OQF55" s="105">
        <v>51970.319999999992</v>
      </c>
      <c r="OQG55" s="90">
        <f t="shared" si="1847"/>
        <v>4330.8599999999997</v>
      </c>
      <c r="OQH55" s="115">
        <f t="shared" ref="OQH55" si="3526">OQG55</f>
        <v>4330.8599999999997</v>
      </c>
      <c r="OQI55" s="115">
        <f t="shared" si="1848"/>
        <v>4330.8599999999997</v>
      </c>
      <c r="OQJ55" s="115">
        <f t="shared" si="1848"/>
        <v>4330.8599999999997</v>
      </c>
      <c r="OQK55" s="115">
        <f t="shared" si="1848"/>
        <v>4330.8599999999997</v>
      </c>
      <c r="OQL55" s="115">
        <f t="shared" si="1848"/>
        <v>4330.8599999999997</v>
      </c>
      <c r="OQM55" s="115">
        <f t="shared" si="1848"/>
        <v>4330.8599999999997</v>
      </c>
      <c r="OQN55" s="115">
        <f t="shared" si="1848"/>
        <v>4330.8599999999997</v>
      </c>
      <c r="OQO55" s="115">
        <f t="shared" si="1848"/>
        <v>4330.8599999999997</v>
      </c>
      <c r="OQP55" s="115">
        <f t="shared" si="1848"/>
        <v>4330.8599999999997</v>
      </c>
      <c r="OQQ55" s="115">
        <f t="shared" si="1848"/>
        <v>4330.8599999999997</v>
      </c>
      <c r="OQR55" s="115">
        <f t="shared" si="1848"/>
        <v>4330.8599999999997</v>
      </c>
      <c r="OQS55" s="115">
        <f t="shared" si="1848"/>
        <v>4330.8599999999997</v>
      </c>
      <c r="OQT55" s="95">
        <f t="shared" si="1849"/>
        <v>51970.32</v>
      </c>
      <c r="OQU55" s="106" t="s">
        <v>862</v>
      </c>
      <c r="OQV55" s="105">
        <v>51970.319999999992</v>
      </c>
      <c r="OQW55" s="90">
        <f t="shared" si="1850"/>
        <v>4330.8599999999997</v>
      </c>
      <c r="OQX55" s="115">
        <f t="shared" ref="OQX55" si="3527">OQW55</f>
        <v>4330.8599999999997</v>
      </c>
      <c r="OQY55" s="115">
        <f t="shared" si="1851"/>
        <v>4330.8599999999997</v>
      </c>
      <c r="OQZ55" s="115">
        <f t="shared" si="1851"/>
        <v>4330.8599999999997</v>
      </c>
      <c r="ORA55" s="115">
        <f t="shared" si="1851"/>
        <v>4330.8599999999997</v>
      </c>
      <c r="ORB55" s="115">
        <f t="shared" si="1851"/>
        <v>4330.8599999999997</v>
      </c>
      <c r="ORC55" s="115">
        <f t="shared" si="1851"/>
        <v>4330.8599999999997</v>
      </c>
      <c r="ORD55" s="115">
        <f t="shared" si="1851"/>
        <v>4330.8599999999997</v>
      </c>
      <c r="ORE55" s="115">
        <f t="shared" si="1851"/>
        <v>4330.8599999999997</v>
      </c>
      <c r="ORF55" s="115">
        <f t="shared" si="1851"/>
        <v>4330.8599999999997</v>
      </c>
      <c r="ORG55" s="115">
        <f t="shared" si="1851"/>
        <v>4330.8599999999997</v>
      </c>
      <c r="ORH55" s="115">
        <f t="shared" si="1851"/>
        <v>4330.8599999999997</v>
      </c>
      <c r="ORI55" s="115">
        <f t="shared" si="1851"/>
        <v>4330.8599999999997</v>
      </c>
      <c r="ORJ55" s="95">
        <f t="shared" si="1852"/>
        <v>51970.32</v>
      </c>
      <c r="ORK55" s="106" t="s">
        <v>862</v>
      </c>
      <c r="ORL55" s="105">
        <v>51970.319999999992</v>
      </c>
      <c r="ORM55" s="90">
        <f t="shared" si="1853"/>
        <v>4330.8599999999997</v>
      </c>
      <c r="ORN55" s="115">
        <f t="shared" ref="ORN55" si="3528">ORM55</f>
        <v>4330.8599999999997</v>
      </c>
      <c r="ORO55" s="115">
        <f t="shared" si="1854"/>
        <v>4330.8599999999997</v>
      </c>
      <c r="ORP55" s="115">
        <f t="shared" si="1854"/>
        <v>4330.8599999999997</v>
      </c>
      <c r="ORQ55" s="115">
        <f t="shared" si="1854"/>
        <v>4330.8599999999997</v>
      </c>
      <c r="ORR55" s="115">
        <f t="shared" si="1854"/>
        <v>4330.8599999999997</v>
      </c>
      <c r="ORS55" s="115">
        <f t="shared" si="1854"/>
        <v>4330.8599999999997</v>
      </c>
      <c r="ORT55" s="115">
        <f t="shared" si="1854"/>
        <v>4330.8599999999997</v>
      </c>
      <c r="ORU55" s="115">
        <f t="shared" si="1854"/>
        <v>4330.8599999999997</v>
      </c>
      <c r="ORV55" s="115">
        <f t="shared" si="1854"/>
        <v>4330.8599999999997</v>
      </c>
      <c r="ORW55" s="115">
        <f t="shared" si="1854"/>
        <v>4330.8599999999997</v>
      </c>
      <c r="ORX55" s="115">
        <f t="shared" si="1854"/>
        <v>4330.8599999999997</v>
      </c>
      <c r="ORY55" s="115">
        <f t="shared" si="1854"/>
        <v>4330.8599999999997</v>
      </c>
      <c r="ORZ55" s="95">
        <f t="shared" si="1855"/>
        <v>51970.32</v>
      </c>
      <c r="OSA55" s="106" t="s">
        <v>862</v>
      </c>
      <c r="OSB55" s="105">
        <v>51970.319999999992</v>
      </c>
      <c r="OSC55" s="90">
        <f t="shared" si="1856"/>
        <v>4330.8599999999997</v>
      </c>
      <c r="OSD55" s="115">
        <f t="shared" ref="OSD55" si="3529">OSC55</f>
        <v>4330.8599999999997</v>
      </c>
      <c r="OSE55" s="115">
        <f t="shared" si="1857"/>
        <v>4330.8599999999997</v>
      </c>
      <c r="OSF55" s="115">
        <f t="shared" si="1857"/>
        <v>4330.8599999999997</v>
      </c>
      <c r="OSG55" s="115">
        <f t="shared" si="1857"/>
        <v>4330.8599999999997</v>
      </c>
      <c r="OSH55" s="115">
        <f t="shared" si="1857"/>
        <v>4330.8599999999997</v>
      </c>
      <c r="OSI55" s="115">
        <f t="shared" si="1857"/>
        <v>4330.8599999999997</v>
      </c>
      <c r="OSJ55" s="115">
        <f t="shared" si="1857"/>
        <v>4330.8599999999997</v>
      </c>
      <c r="OSK55" s="115">
        <f t="shared" si="1857"/>
        <v>4330.8599999999997</v>
      </c>
      <c r="OSL55" s="115">
        <f t="shared" si="1857"/>
        <v>4330.8599999999997</v>
      </c>
      <c r="OSM55" s="115">
        <f t="shared" si="1857"/>
        <v>4330.8599999999997</v>
      </c>
      <c r="OSN55" s="115">
        <f t="shared" si="1857"/>
        <v>4330.8599999999997</v>
      </c>
      <c r="OSO55" s="115">
        <f t="shared" si="1857"/>
        <v>4330.8599999999997</v>
      </c>
      <c r="OSP55" s="95">
        <f t="shared" si="1858"/>
        <v>51970.32</v>
      </c>
      <c r="OSQ55" s="106" t="s">
        <v>862</v>
      </c>
      <c r="OSR55" s="105">
        <v>51970.319999999992</v>
      </c>
      <c r="OSS55" s="90">
        <f t="shared" si="1859"/>
        <v>4330.8599999999997</v>
      </c>
      <c r="OST55" s="115">
        <f t="shared" ref="OST55" si="3530">OSS55</f>
        <v>4330.8599999999997</v>
      </c>
      <c r="OSU55" s="115">
        <f t="shared" si="1860"/>
        <v>4330.8599999999997</v>
      </c>
      <c r="OSV55" s="115">
        <f t="shared" si="1860"/>
        <v>4330.8599999999997</v>
      </c>
      <c r="OSW55" s="115">
        <f t="shared" si="1860"/>
        <v>4330.8599999999997</v>
      </c>
      <c r="OSX55" s="115">
        <f t="shared" si="1860"/>
        <v>4330.8599999999997</v>
      </c>
      <c r="OSY55" s="115">
        <f t="shared" si="1860"/>
        <v>4330.8599999999997</v>
      </c>
      <c r="OSZ55" s="115">
        <f t="shared" si="1860"/>
        <v>4330.8599999999997</v>
      </c>
      <c r="OTA55" s="115">
        <f t="shared" si="1860"/>
        <v>4330.8599999999997</v>
      </c>
      <c r="OTB55" s="115">
        <f t="shared" si="1860"/>
        <v>4330.8599999999997</v>
      </c>
      <c r="OTC55" s="115">
        <f t="shared" si="1860"/>
        <v>4330.8599999999997</v>
      </c>
      <c r="OTD55" s="115">
        <f t="shared" si="1860"/>
        <v>4330.8599999999997</v>
      </c>
      <c r="OTE55" s="115">
        <f t="shared" si="1860"/>
        <v>4330.8599999999997</v>
      </c>
      <c r="OTF55" s="95">
        <f t="shared" si="1861"/>
        <v>51970.32</v>
      </c>
      <c r="OTG55" s="106" t="s">
        <v>862</v>
      </c>
      <c r="OTH55" s="105">
        <v>51970.319999999992</v>
      </c>
      <c r="OTI55" s="90">
        <f t="shared" si="1862"/>
        <v>4330.8599999999997</v>
      </c>
      <c r="OTJ55" s="115">
        <f t="shared" ref="OTJ55" si="3531">OTI55</f>
        <v>4330.8599999999997</v>
      </c>
      <c r="OTK55" s="115">
        <f t="shared" si="1863"/>
        <v>4330.8599999999997</v>
      </c>
      <c r="OTL55" s="115">
        <f t="shared" si="1863"/>
        <v>4330.8599999999997</v>
      </c>
      <c r="OTM55" s="115">
        <f t="shared" si="1863"/>
        <v>4330.8599999999997</v>
      </c>
      <c r="OTN55" s="115">
        <f t="shared" si="1863"/>
        <v>4330.8599999999997</v>
      </c>
      <c r="OTO55" s="115">
        <f t="shared" si="1863"/>
        <v>4330.8599999999997</v>
      </c>
      <c r="OTP55" s="115">
        <f t="shared" si="1863"/>
        <v>4330.8599999999997</v>
      </c>
      <c r="OTQ55" s="115">
        <f t="shared" si="1863"/>
        <v>4330.8599999999997</v>
      </c>
      <c r="OTR55" s="115">
        <f t="shared" si="1863"/>
        <v>4330.8599999999997</v>
      </c>
      <c r="OTS55" s="115">
        <f t="shared" si="1863"/>
        <v>4330.8599999999997</v>
      </c>
      <c r="OTT55" s="115">
        <f t="shared" si="1863"/>
        <v>4330.8599999999997</v>
      </c>
      <c r="OTU55" s="115">
        <f t="shared" si="1863"/>
        <v>4330.8599999999997</v>
      </c>
      <c r="OTV55" s="95">
        <f t="shared" si="1864"/>
        <v>51970.32</v>
      </c>
      <c r="OTW55" s="106" t="s">
        <v>862</v>
      </c>
      <c r="OTX55" s="105">
        <v>51970.319999999992</v>
      </c>
      <c r="OTY55" s="90">
        <f t="shared" si="1865"/>
        <v>4330.8599999999997</v>
      </c>
      <c r="OTZ55" s="115">
        <f t="shared" ref="OTZ55" si="3532">OTY55</f>
        <v>4330.8599999999997</v>
      </c>
      <c r="OUA55" s="115">
        <f t="shared" si="1866"/>
        <v>4330.8599999999997</v>
      </c>
      <c r="OUB55" s="115">
        <f t="shared" si="1866"/>
        <v>4330.8599999999997</v>
      </c>
      <c r="OUC55" s="115">
        <f t="shared" si="1866"/>
        <v>4330.8599999999997</v>
      </c>
      <c r="OUD55" s="115">
        <f t="shared" si="1866"/>
        <v>4330.8599999999997</v>
      </c>
      <c r="OUE55" s="115">
        <f t="shared" si="1866"/>
        <v>4330.8599999999997</v>
      </c>
      <c r="OUF55" s="115">
        <f t="shared" si="1866"/>
        <v>4330.8599999999997</v>
      </c>
      <c r="OUG55" s="115">
        <f t="shared" si="1866"/>
        <v>4330.8599999999997</v>
      </c>
      <c r="OUH55" s="115">
        <f t="shared" si="1866"/>
        <v>4330.8599999999997</v>
      </c>
      <c r="OUI55" s="115">
        <f t="shared" si="1866"/>
        <v>4330.8599999999997</v>
      </c>
      <c r="OUJ55" s="115">
        <f t="shared" si="1866"/>
        <v>4330.8599999999997</v>
      </c>
      <c r="OUK55" s="115">
        <f t="shared" si="1866"/>
        <v>4330.8599999999997</v>
      </c>
      <c r="OUL55" s="95">
        <f t="shared" si="1867"/>
        <v>51970.32</v>
      </c>
      <c r="OUM55" s="106" t="s">
        <v>862</v>
      </c>
      <c r="OUN55" s="105">
        <v>51970.319999999992</v>
      </c>
      <c r="OUO55" s="90">
        <f t="shared" si="1868"/>
        <v>4330.8599999999997</v>
      </c>
      <c r="OUP55" s="115">
        <f t="shared" ref="OUP55" si="3533">OUO55</f>
        <v>4330.8599999999997</v>
      </c>
      <c r="OUQ55" s="115">
        <f t="shared" si="1869"/>
        <v>4330.8599999999997</v>
      </c>
      <c r="OUR55" s="115">
        <f t="shared" si="1869"/>
        <v>4330.8599999999997</v>
      </c>
      <c r="OUS55" s="115">
        <f t="shared" si="1869"/>
        <v>4330.8599999999997</v>
      </c>
      <c r="OUT55" s="115">
        <f t="shared" si="1869"/>
        <v>4330.8599999999997</v>
      </c>
      <c r="OUU55" s="115">
        <f t="shared" si="1869"/>
        <v>4330.8599999999997</v>
      </c>
      <c r="OUV55" s="115">
        <f t="shared" si="1869"/>
        <v>4330.8599999999997</v>
      </c>
      <c r="OUW55" s="115">
        <f t="shared" si="1869"/>
        <v>4330.8599999999997</v>
      </c>
      <c r="OUX55" s="115">
        <f t="shared" si="1869"/>
        <v>4330.8599999999997</v>
      </c>
      <c r="OUY55" s="115">
        <f t="shared" si="1869"/>
        <v>4330.8599999999997</v>
      </c>
      <c r="OUZ55" s="115">
        <f t="shared" si="1869"/>
        <v>4330.8599999999997</v>
      </c>
      <c r="OVA55" s="115">
        <f t="shared" si="1869"/>
        <v>4330.8599999999997</v>
      </c>
      <c r="OVB55" s="95">
        <f t="shared" si="1870"/>
        <v>51970.32</v>
      </c>
      <c r="OVC55" s="106" t="s">
        <v>862</v>
      </c>
      <c r="OVD55" s="105">
        <v>51970.319999999992</v>
      </c>
      <c r="OVE55" s="90">
        <f t="shared" si="1871"/>
        <v>4330.8599999999997</v>
      </c>
      <c r="OVF55" s="115">
        <f t="shared" ref="OVF55" si="3534">OVE55</f>
        <v>4330.8599999999997</v>
      </c>
      <c r="OVG55" s="115">
        <f t="shared" si="1872"/>
        <v>4330.8599999999997</v>
      </c>
      <c r="OVH55" s="115">
        <f t="shared" si="1872"/>
        <v>4330.8599999999997</v>
      </c>
      <c r="OVI55" s="115">
        <f t="shared" si="1872"/>
        <v>4330.8599999999997</v>
      </c>
      <c r="OVJ55" s="115">
        <f t="shared" si="1872"/>
        <v>4330.8599999999997</v>
      </c>
      <c r="OVK55" s="115">
        <f t="shared" si="1872"/>
        <v>4330.8599999999997</v>
      </c>
      <c r="OVL55" s="115">
        <f t="shared" si="1872"/>
        <v>4330.8599999999997</v>
      </c>
      <c r="OVM55" s="115">
        <f t="shared" si="1872"/>
        <v>4330.8599999999997</v>
      </c>
      <c r="OVN55" s="115">
        <f t="shared" si="1872"/>
        <v>4330.8599999999997</v>
      </c>
      <c r="OVO55" s="115">
        <f t="shared" si="1872"/>
        <v>4330.8599999999997</v>
      </c>
      <c r="OVP55" s="115">
        <f t="shared" si="1872"/>
        <v>4330.8599999999997</v>
      </c>
      <c r="OVQ55" s="115">
        <f t="shared" si="1872"/>
        <v>4330.8599999999997</v>
      </c>
      <c r="OVR55" s="95">
        <f t="shared" si="1873"/>
        <v>51970.32</v>
      </c>
      <c r="OVS55" s="106" t="s">
        <v>862</v>
      </c>
      <c r="OVT55" s="105">
        <v>51970.319999999992</v>
      </c>
      <c r="OVU55" s="90">
        <f t="shared" si="1874"/>
        <v>4330.8599999999997</v>
      </c>
      <c r="OVV55" s="115">
        <f t="shared" ref="OVV55" si="3535">OVU55</f>
        <v>4330.8599999999997</v>
      </c>
      <c r="OVW55" s="115">
        <f t="shared" si="1875"/>
        <v>4330.8599999999997</v>
      </c>
      <c r="OVX55" s="115">
        <f t="shared" si="1875"/>
        <v>4330.8599999999997</v>
      </c>
      <c r="OVY55" s="115">
        <f t="shared" si="1875"/>
        <v>4330.8599999999997</v>
      </c>
      <c r="OVZ55" s="115">
        <f t="shared" si="1875"/>
        <v>4330.8599999999997</v>
      </c>
      <c r="OWA55" s="115">
        <f t="shared" si="1875"/>
        <v>4330.8599999999997</v>
      </c>
      <c r="OWB55" s="115">
        <f t="shared" si="1875"/>
        <v>4330.8599999999997</v>
      </c>
      <c r="OWC55" s="115">
        <f t="shared" si="1875"/>
        <v>4330.8599999999997</v>
      </c>
      <c r="OWD55" s="115">
        <f t="shared" si="1875"/>
        <v>4330.8599999999997</v>
      </c>
      <c r="OWE55" s="115">
        <f t="shared" si="1875"/>
        <v>4330.8599999999997</v>
      </c>
      <c r="OWF55" s="115">
        <f t="shared" si="1875"/>
        <v>4330.8599999999997</v>
      </c>
      <c r="OWG55" s="115">
        <f t="shared" si="1875"/>
        <v>4330.8599999999997</v>
      </c>
      <c r="OWH55" s="95">
        <f t="shared" si="1876"/>
        <v>51970.32</v>
      </c>
      <c r="OWI55" s="106" t="s">
        <v>862</v>
      </c>
      <c r="OWJ55" s="105">
        <v>51970.319999999992</v>
      </c>
      <c r="OWK55" s="90">
        <f t="shared" si="1877"/>
        <v>4330.8599999999997</v>
      </c>
      <c r="OWL55" s="115">
        <f t="shared" ref="OWL55" si="3536">OWK55</f>
        <v>4330.8599999999997</v>
      </c>
      <c r="OWM55" s="115">
        <f t="shared" si="1878"/>
        <v>4330.8599999999997</v>
      </c>
      <c r="OWN55" s="115">
        <f t="shared" si="1878"/>
        <v>4330.8599999999997</v>
      </c>
      <c r="OWO55" s="115">
        <f t="shared" si="1878"/>
        <v>4330.8599999999997</v>
      </c>
      <c r="OWP55" s="115">
        <f t="shared" si="1878"/>
        <v>4330.8599999999997</v>
      </c>
      <c r="OWQ55" s="115">
        <f t="shared" si="1878"/>
        <v>4330.8599999999997</v>
      </c>
      <c r="OWR55" s="115">
        <f t="shared" si="1878"/>
        <v>4330.8599999999997</v>
      </c>
      <c r="OWS55" s="115">
        <f t="shared" si="1878"/>
        <v>4330.8599999999997</v>
      </c>
      <c r="OWT55" s="115">
        <f t="shared" si="1878"/>
        <v>4330.8599999999997</v>
      </c>
      <c r="OWU55" s="115">
        <f t="shared" si="1878"/>
        <v>4330.8599999999997</v>
      </c>
      <c r="OWV55" s="115">
        <f t="shared" si="1878"/>
        <v>4330.8599999999997</v>
      </c>
      <c r="OWW55" s="115">
        <f t="shared" si="1878"/>
        <v>4330.8599999999997</v>
      </c>
      <c r="OWX55" s="95">
        <f t="shared" si="1879"/>
        <v>51970.32</v>
      </c>
      <c r="OWY55" s="106" t="s">
        <v>862</v>
      </c>
      <c r="OWZ55" s="105">
        <v>51970.319999999992</v>
      </c>
      <c r="OXA55" s="90">
        <f t="shared" si="1880"/>
        <v>4330.8599999999997</v>
      </c>
      <c r="OXB55" s="115">
        <f t="shared" ref="OXB55" si="3537">OXA55</f>
        <v>4330.8599999999997</v>
      </c>
      <c r="OXC55" s="115">
        <f t="shared" si="1881"/>
        <v>4330.8599999999997</v>
      </c>
      <c r="OXD55" s="115">
        <f t="shared" si="1881"/>
        <v>4330.8599999999997</v>
      </c>
      <c r="OXE55" s="115">
        <f t="shared" si="1881"/>
        <v>4330.8599999999997</v>
      </c>
      <c r="OXF55" s="115">
        <f t="shared" si="1881"/>
        <v>4330.8599999999997</v>
      </c>
      <c r="OXG55" s="115">
        <f t="shared" si="1881"/>
        <v>4330.8599999999997</v>
      </c>
      <c r="OXH55" s="115">
        <f t="shared" si="1881"/>
        <v>4330.8599999999997</v>
      </c>
      <c r="OXI55" s="115">
        <f t="shared" si="1881"/>
        <v>4330.8599999999997</v>
      </c>
      <c r="OXJ55" s="115">
        <f t="shared" si="1881"/>
        <v>4330.8599999999997</v>
      </c>
      <c r="OXK55" s="115">
        <f t="shared" si="1881"/>
        <v>4330.8599999999997</v>
      </c>
      <c r="OXL55" s="115">
        <f t="shared" si="1881"/>
        <v>4330.8599999999997</v>
      </c>
      <c r="OXM55" s="115">
        <f t="shared" si="1881"/>
        <v>4330.8599999999997</v>
      </c>
      <c r="OXN55" s="95">
        <f t="shared" si="1882"/>
        <v>51970.32</v>
      </c>
      <c r="OXO55" s="106" t="s">
        <v>862</v>
      </c>
      <c r="OXP55" s="105">
        <v>51970.319999999992</v>
      </c>
      <c r="OXQ55" s="90">
        <f t="shared" si="1883"/>
        <v>4330.8599999999997</v>
      </c>
      <c r="OXR55" s="115">
        <f t="shared" ref="OXR55" si="3538">OXQ55</f>
        <v>4330.8599999999997</v>
      </c>
      <c r="OXS55" s="115">
        <f t="shared" si="1884"/>
        <v>4330.8599999999997</v>
      </c>
      <c r="OXT55" s="115">
        <f t="shared" si="1884"/>
        <v>4330.8599999999997</v>
      </c>
      <c r="OXU55" s="115">
        <f t="shared" si="1884"/>
        <v>4330.8599999999997</v>
      </c>
      <c r="OXV55" s="115">
        <f t="shared" si="1884"/>
        <v>4330.8599999999997</v>
      </c>
      <c r="OXW55" s="115">
        <f t="shared" si="1884"/>
        <v>4330.8599999999997</v>
      </c>
      <c r="OXX55" s="115">
        <f t="shared" si="1884"/>
        <v>4330.8599999999997</v>
      </c>
      <c r="OXY55" s="115">
        <f t="shared" si="1884"/>
        <v>4330.8599999999997</v>
      </c>
      <c r="OXZ55" s="115">
        <f t="shared" si="1884"/>
        <v>4330.8599999999997</v>
      </c>
      <c r="OYA55" s="115">
        <f t="shared" si="1884"/>
        <v>4330.8599999999997</v>
      </c>
      <c r="OYB55" s="115">
        <f t="shared" si="1884"/>
        <v>4330.8599999999997</v>
      </c>
      <c r="OYC55" s="115">
        <f t="shared" si="1884"/>
        <v>4330.8599999999997</v>
      </c>
      <c r="OYD55" s="95">
        <f t="shared" si="1885"/>
        <v>51970.32</v>
      </c>
      <c r="OYE55" s="106" t="s">
        <v>862</v>
      </c>
      <c r="OYF55" s="105">
        <v>51970.319999999992</v>
      </c>
      <c r="OYG55" s="90">
        <f t="shared" si="1886"/>
        <v>4330.8599999999997</v>
      </c>
      <c r="OYH55" s="115">
        <f t="shared" ref="OYH55" si="3539">OYG55</f>
        <v>4330.8599999999997</v>
      </c>
      <c r="OYI55" s="115">
        <f t="shared" si="1887"/>
        <v>4330.8599999999997</v>
      </c>
      <c r="OYJ55" s="115">
        <f t="shared" si="1887"/>
        <v>4330.8599999999997</v>
      </c>
      <c r="OYK55" s="115">
        <f t="shared" si="1887"/>
        <v>4330.8599999999997</v>
      </c>
      <c r="OYL55" s="115">
        <f t="shared" si="1887"/>
        <v>4330.8599999999997</v>
      </c>
      <c r="OYM55" s="115">
        <f t="shared" si="1887"/>
        <v>4330.8599999999997</v>
      </c>
      <c r="OYN55" s="115">
        <f t="shared" si="1887"/>
        <v>4330.8599999999997</v>
      </c>
      <c r="OYO55" s="115">
        <f t="shared" si="1887"/>
        <v>4330.8599999999997</v>
      </c>
      <c r="OYP55" s="115">
        <f t="shared" si="1887"/>
        <v>4330.8599999999997</v>
      </c>
      <c r="OYQ55" s="115">
        <f t="shared" si="1887"/>
        <v>4330.8599999999997</v>
      </c>
      <c r="OYR55" s="115">
        <f t="shared" si="1887"/>
        <v>4330.8599999999997</v>
      </c>
      <c r="OYS55" s="115">
        <f t="shared" si="1887"/>
        <v>4330.8599999999997</v>
      </c>
      <c r="OYT55" s="95">
        <f t="shared" si="1888"/>
        <v>51970.32</v>
      </c>
      <c r="OYU55" s="106" t="s">
        <v>862</v>
      </c>
      <c r="OYV55" s="105">
        <v>51970.319999999992</v>
      </c>
      <c r="OYW55" s="90">
        <f t="shared" si="1889"/>
        <v>4330.8599999999997</v>
      </c>
      <c r="OYX55" s="115">
        <f t="shared" ref="OYX55" si="3540">OYW55</f>
        <v>4330.8599999999997</v>
      </c>
      <c r="OYY55" s="115">
        <f t="shared" si="1890"/>
        <v>4330.8599999999997</v>
      </c>
      <c r="OYZ55" s="115">
        <f t="shared" si="1890"/>
        <v>4330.8599999999997</v>
      </c>
      <c r="OZA55" s="115">
        <f t="shared" si="1890"/>
        <v>4330.8599999999997</v>
      </c>
      <c r="OZB55" s="115">
        <f t="shared" si="1890"/>
        <v>4330.8599999999997</v>
      </c>
      <c r="OZC55" s="115">
        <f t="shared" si="1890"/>
        <v>4330.8599999999997</v>
      </c>
      <c r="OZD55" s="115">
        <f t="shared" si="1890"/>
        <v>4330.8599999999997</v>
      </c>
      <c r="OZE55" s="115">
        <f t="shared" si="1890"/>
        <v>4330.8599999999997</v>
      </c>
      <c r="OZF55" s="115">
        <f t="shared" si="1890"/>
        <v>4330.8599999999997</v>
      </c>
      <c r="OZG55" s="115">
        <f t="shared" si="1890"/>
        <v>4330.8599999999997</v>
      </c>
      <c r="OZH55" s="115">
        <f t="shared" si="1890"/>
        <v>4330.8599999999997</v>
      </c>
      <c r="OZI55" s="115">
        <f t="shared" si="1890"/>
        <v>4330.8599999999997</v>
      </c>
      <c r="OZJ55" s="95">
        <f t="shared" si="1891"/>
        <v>51970.32</v>
      </c>
      <c r="OZK55" s="106" t="s">
        <v>862</v>
      </c>
      <c r="OZL55" s="105">
        <v>51970.319999999992</v>
      </c>
      <c r="OZM55" s="90">
        <f t="shared" si="1892"/>
        <v>4330.8599999999997</v>
      </c>
      <c r="OZN55" s="115">
        <f t="shared" ref="OZN55" si="3541">OZM55</f>
        <v>4330.8599999999997</v>
      </c>
      <c r="OZO55" s="115">
        <f t="shared" si="1893"/>
        <v>4330.8599999999997</v>
      </c>
      <c r="OZP55" s="115">
        <f t="shared" si="1893"/>
        <v>4330.8599999999997</v>
      </c>
      <c r="OZQ55" s="115">
        <f t="shared" si="1893"/>
        <v>4330.8599999999997</v>
      </c>
      <c r="OZR55" s="115">
        <f t="shared" si="1893"/>
        <v>4330.8599999999997</v>
      </c>
      <c r="OZS55" s="115">
        <f t="shared" si="1893"/>
        <v>4330.8599999999997</v>
      </c>
      <c r="OZT55" s="115">
        <f t="shared" si="1893"/>
        <v>4330.8599999999997</v>
      </c>
      <c r="OZU55" s="115">
        <f t="shared" si="1893"/>
        <v>4330.8599999999997</v>
      </c>
      <c r="OZV55" s="115">
        <f t="shared" si="1893"/>
        <v>4330.8599999999997</v>
      </c>
      <c r="OZW55" s="115">
        <f t="shared" si="1893"/>
        <v>4330.8599999999997</v>
      </c>
      <c r="OZX55" s="115">
        <f t="shared" si="1893"/>
        <v>4330.8599999999997</v>
      </c>
      <c r="OZY55" s="115">
        <f t="shared" si="1893"/>
        <v>4330.8599999999997</v>
      </c>
      <c r="OZZ55" s="95">
        <f t="shared" si="1894"/>
        <v>51970.32</v>
      </c>
      <c r="PAA55" s="106" t="s">
        <v>862</v>
      </c>
      <c r="PAB55" s="105">
        <v>51970.319999999992</v>
      </c>
      <c r="PAC55" s="90">
        <f t="shared" si="1895"/>
        <v>4330.8599999999997</v>
      </c>
      <c r="PAD55" s="115">
        <f t="shared" ref="PAD55" si="3542">PAC55</f>
        <v>4330.8599999999997</v>
      </c>
      <c r="PAE55" s="115">
        <f t="shared" si="1896"/>
        <v>4330.8599999999997</v>
      </c>
      <c r="PAF55" s="115">
        <f t="shared" si="1896"/>
        <v>4330.8599999999997</v>
      </c>
      <c r="PAG55" s="115">
        <f t="shared" si="1896"/>
        <v>4330.8599999999997</v>
      </c>
      <c r="PAH55" s="115">
        <f t="shared" si="1896"/>
        <v>4330.8599999999997</v>
      </c>
      <c r="PAI55" s="115">
        <f t="shared" si="1896"/>
        <v>4330.8599999999997</v>
      </c>
      <c r="PAJ55" s="115">
        <f t="shared" si="1896"/>
        <v>4330.8599999999997</v>
      </c>
      <c r="PAK55" s="115">
        <f t="shared" si="1896"/>
        <v>4330.8599999999997</v>
      </c>
      <c r="PAL55" s="115">
        <f t="shared" si="1896"/>
        <v>4330.8599999999997</v>
      </c>
      <c r="PAM55" s="115">
        <f t="shared" si="1896"/>
        <v>4330.8599999999997</v>
      </c>
      <c r="PAN55" s="115">
        <f t="shared" si="1896"/>
        <v>4330.8599999999997</v>
      </c>
      <c r="PAO55" s="115">
        <f t="shared" si="1896"/>
        <v>4330.8599999999997</v>
      </c>
      <c r="PAP55" s="95">
        <f t="shared" si="1897"/>
        <v>51970.32</v>
      </c>
      <c r="PAQ55" s="106" t="s">
        <v>862</v>
      </c>
      <c r="PAR55" s="105">
        <v>51970.319999999992</v>
      </c>
      <c r="PAS55" s="90">
        <f t="shared" si="1898"/>
        <v>4330.8599999999997</v>
      </c>
      <c r="PAT55" s="115">
        <f t="shared" ref="PAT55" si="3543">PAS55</f>
        <v>4330.8599999999997</v>
      </c>
      <c r="PAU55" s="115">
        <f t="shared" si="1899"/>
        <v>4330.8599999999997</v>
      </c>
      <c r="PAV55" s="115">
        <f t="shared" si="1899"/>
        <v>4330.8599999999997</v>
      </c>
      <c r="PAW55" s="115">
        <f t="shared" si="1899"/>
        <v>4330.8599999999997</v>
      </c>
      <c r="PAX55" s="115">
        <f t="shared" si="1899"/>
        <v>4330.8599999999997</v>
      </c>
      <c r="PAY55" s="115">
        <f t="shared" si="1899"/>
        <v>4330.8599999999997</v>
      </c>
      <c r="PAZ55" s="115">
        <f t="shared" si="1899"/>
        <v>4330.8599999999997</v>
      </c>
      <c r="PBA55" s="115">
        <f t="shared" si="1899"/>
        <v>4330.8599999999997</v>
      </c>
      <c r="PBB55" s="115">
        <f t="shared" si="1899"/>
        <v>4330.8599999999997</v>
      </c>
      <c r="PBC55" s="115">
        <f t="shared" si="1899"/>
        <v>4330.8599999999997</v>
      </c>
      <c r="PBD55" s="115">
        <f t="shared" si="1899"/>
        <v>4330.8599999999997</v>
      </c>
      <c r="PBE55" s="115">
        <f t="shared" si="1899"/>
        <v>4330.8599999999997</v>
      </c>
      <c r="PBF55" s="95">
        <f t="shared" si="1900"/>
        <v>51970.32</v>
      </c>
      <c r="PBG55" s="106" t="s">
        <v>862</v>
      </c>
      <c r="PBH55" s="105">
        <v>51970.319999999992</v>
      </c>
      <c r="PBI55" s="90">
        <f t="shared" si="1901"/>
        <v>4330.8599999999997</v>
      </c>
      <c r="PBJ55" s="115">
        <f t="shared" ref="PBJ55" si="3544">PBI55</f>
        <v>4330.8599999999997</v>
      </c>
      <c r="PBK55" s="115">
        <f t="shared" si="1902"/>
        <v>4330.8599999999997</v>
      </c>
      <c r="PBL55" s="115">
        <f t="shared" si="1902"/>
        <v>4330.8599999999997</v>
      </c>
      <c r="PBM55" s="115">
        <f t="shared" si="1902"/>
        <v>4330.8599999999997</v>
      </c>
      <c r="PBN55" s="115">
        <f t="shared" si="1902"/>
        <v>4330.8599999999997</v>
      </c>
      <c r="PBO55" s="115">
        <f t="shared" si="1902"/>
        <v>4330.8599999999997</v>
      </c>
      <c r="PBP55" s="115">
        <f t="shared" si="1902"/>
        <v>4330.8599999999997</v>
      </c>
      <c r="PBQ55" s="115">
        <f t="shared" si="1902"/>
        <v>4330.8599999999997</v>
      </c>
      <c r="PBR55" s="115">
        <f t="shared" si="1902"/>
        <v>4330.8599999999997</v>
      </c>
      <c r="PBS55" s="115">
        <f t="shared" si="1902"/>
        <v>4330.8599999999997</v>
      </c>
      <c r="PBT55" s="115">
        <f t="shared" si="1902"/>
        <v>4330.8599999999997</v>
      </c>
      <c r="PBU55" s="115">
        <f t="shared" si="1902"/>
        <v>4330.8599999999997</v>
      </c>
      <c r="PBV55" s="95">
        <f t="shared" si="1903"/>
        <v>51970.32</v>
      </c>
      <c r="PBW55" s="106" t="s">
        <v>862</v>
      </c>
      <c r="PBX55" s="105">
        <v>51970.319999999992</v>
      </c>
      <c r="PBY55" s="90">
        <f t="shared" si="1904"/>
        <v>4330.8599999999997</v>
      </c>
      <c r="PBZ55" s="115">
        <f t="shared" ref="PBZ55" si="3545">PBY55</f>
        <v>4330.8599999999997</v>
      </c>
      <c r="PCA55" s="115">
        <f t="shared" si="1905"/>
        <v>4330.8599999999997</v>
      </c>
      <c r="PCB55" s="115">
        <f t="shared" si="1905"/>
        <v>4330.8599999999997</v>
      </c>
      <c r="PCC55" s="115">
        <f t="shared" si="1905"/>
        <v>4330.8599999999997</v>
      </c>
      <c r="PCD55" s="115">
        <f t="shared" si="1905"/>
        <v>4330.8599999999997</v>
      </c>
      <c r="PCE55" s="115">
        <f t="shared" si="1905"/>
        <v>4330.8599999999997</v>
      </c>
      <c r="PCF55" s="115">
        <f t="shared" si="1905"/>
        <v>4330.8599999999997</v>
      </c>
      <c r="PCG55" s="115">
        <f t="shared" si="1905"/>
        <v>4330.8599999999997</v>
      </c>
      <c r="PCH55" s="115">
        <f t="shared" si="1905"/>
        <v>4330.8599999999997</v>
      </c>
      <c r="PCI55" s="115">
        <f t="shared" si="1905"/>
        <v>4330.8599999999997</v>
      </c>
      <c r="PCJ55" s="115">
        <f t="shared" si="1905"/>
        <v>4330.8599999999997</v>
      </c>
      <c r="PCK55" s="115">
        <f t="shared" si="1905"/>
        <v>4330.8599999999997</v>
      </c>
      <c r="PCL55" s="95">
        <f t="shared" si="1906"/>
        <v>51970.32</v>
      </c>
      <c r="PCM55" s="106" t="s">
        <v>862</v>
      </c>
      <c r="PCN55" s="105">
        <v>51970.319999999992</v>
      </c>
      <c r="PCO55" s="90">
        <f t="shared" si="1907"/>
        <v>4330.8599999999997</v>
      </c>
      <c r="PCP55" s="115">
        <f t="shared" ref="PCP55" si="3546">PCO55</f>
        <v>4330.8599999999997</v>
      </c>
      <c r="PCQ55" s="115">
        <f t="shared" si="1908"/>
        <v>4330.8599999999997</v>
      </c>
      <c r="PCR55" s="115">
        <f t="shared" si="1908"/>
        <v>4330.8599999999997</v>
      </c>
      <c r="PCS55" s="115">
        <f t="shared" si="1908"/>
        <v>4330.8599999999997</v>
      </c>
      <c r="PCT55" s="115">
        <f t="shared" si="1908"/>
        <v>4330.8599999999997</v>
      </c>
      <c r="PCU55" s="115">
        <f t="shared" si="1908"/>
        <v>4330.8599999999997</v>
      </c>
      <c r="PCV55" s="115">
        <f t="shared" si="1908"/>
        <v>4330.8599999999997</v>
      </c>
      <c r="PCW55" s="115">
        <f t="shared" si="1908"/>
        <v>4330.8599999999997</v>
      </c>
      <c r="PCX55" s="115">
        <f t="shared" si="1908"/>
        <v>4330.8599999999997</v>
      </c>
      <c r="PCY55" s="115">
        <f t="shared" si="1908"/>
        <v>4330.8599999999997</v>
      </c>
      <c r="PCZ55" s="115">
        <f t="shared" si="1908"/>
        <v>4330.8599999999997</v>
      </c>
      <c r="PDA55" s="115">
        <f t="shared" si="1908"/>
        <v>4330.8599999999997</v>
      </c>
      <c r="PDB55" s="95">
        <f t="shared" si="1909"/>
        <v>51970.32</v>
      </c>
      <c r="PDC55" s="106" t="s">
        <v>862</v>
      </c>
      <c r="PDD55" s="105">
        <v>51970.319999999992</v>
      </c>
      <c r="PDE55" s="90">
        <f t="shared" si="1910"/>
        <v>4330.8599999999997</v>
      </c>
      <c r="PDF55" s="115">
        <f t="shared" ref="PDF55" si="3547">PDE55</f>
        <v>4330.8599999999997</v>
      </c>
      <c r="PDG55" s="115">
        <f t="shared" si="1911"/>
        <v>4330.8599999999997</v>
      </c>
      <c r="PDH55" s="115">
        <f t="shared" si="1911"/>
        <v>4330.8599999999997</v>
      </c>
      <c r="PDI55" s="115">
        <f t="shared" si="1911"/>
        <v>4330.8599999999997</v>
      </c>
      <c r="PDJ55" s="115">
        <f t="shared" si="1911"/>
        <v>4330.8599999999997</v>
      </c>
      <c r="PDK55" s="115">
        <f t="shared" si="1911"/>
        <v>4330.8599999999997</v>
      </c>
      <c r="PDL55" s="115">
        <f t="shared" si="1911"/>
        <v>4330.8599999999997</v>
      </c>
      <c r="PDM55" s="115">
        <f t="shared" si="1911"/>
        <v>4330.8599999999997</v>
      </c>
      <c r="PDN55" s="115">
        <f t="shared" si="1911"/>
        <v>4330.8599999999997</v>
      </c>
      <c r="PDO55" s="115">
        <f t="shared" si="1911"/>
        <v>4330.8599999999997</v>
      </c>
      <c r="PDP55" s="115">
        <f t="shared" si="1911"/>
        <v>4330.8599999999997</v>
      </c>
      <c r="PDQ55" s="115">
        <f t="shared" si="1911"/>
        <v>4330.8599999999997</v>
      </c>
      <c r="PDR55" s="95">
        <f t="shared" si="1912"/>
        <v>51970.32</v>
      </c>
      <c r="PDS55" s="106" t="s">
        <v>862</v>
      </c>
      <c r="PDT55" s="105">
        <v>51970.319999999992</v>
      </c>
      <c r="PDU55" s="90">
        <f t="shared" si="1913"/>
        <v>4330.8599999999997</v>
      </c>
      <c r="PDV55" s="115">
        <f t="shared" ref="PDV55" si="3548">PDU55</f>
        <v>4330.8599999999997</v>
      </c>
      <c r="PDW55" s="115">
        <f t="shared" si="1914"/>
        <v>4330.8599999999997</v>
      </c>
      <c r="PDX55" s="115">
        <f t="shared" si="1914"/>
        <v>4330.8599999999997</v>
      </c>
      <c r="PDY55" s="115">
        <f t="shared" si="1914"/>
        <v>4330.8599999999997</v>
      </c>
      <c r="PDZ55" s="115">
        <f t="shared" si="1914"/>
        <v>4330.8599999999997</v>
      </c>
      <c r="PEA55" s="115">
        <f t="shared" si="1914"/>
        <v>4330.8599999999997</v>
      </c>
      <c r="PEB55" s="115">
        <f t="shared" si="1914"/>
        <v>4330.8599999999997</v>
      </c>
      <c r="PEC55" s="115">
        <f t="shared" si="1914"/>
        <v>4330.8599999999997</v>
      </c>
      <c r="PED55" s="115">
        <f t="shared" si="1914"/>
        <v>4330.8599999999997</v>
      </c>
      <c r="PEE55" s="115">
        <f t="shared" si="1914"/>
        <v>4330.8599999999997</v>
      </c>
      <c r="PEF55" s="115">
        <f t="shared" si="1914"/>
        <v>4330.8599999999997</v>
      </c>
      <c r="PEG55" s="115">
        <f t="shared" si="1914"/>
        <v>4330.8599999999997</v>
      </c>
      <c r="PEH55" s="95">
        <f t="shared" si="1915"/>
        <v>51970.32</v>
      </c>
      <c r="PEI55" s="106" t="s">
        <v>862</v>
      </c>
      <c r="PEJ55" s="105">
        <v>51970.319999999992</v>
      </c>
      <c r="PEK55" s="90">
        <f t="shared" si="1916"/>
        <v>4330.8599999999997</v>
      </c>
      <c r="PEL55" s="115">
        <f t="shared" ref="PEL55" si="3549">PEK55</f>
        <v>4330.8599999999997</v>
      </c>
      <c r="PEM55" s="115">
        <f t="shared" si="1917"/>
        <v>4330.8599999999997</v>
      </c>
      <c r="PEN55" s="115">
        <f t="shared" si="1917"/>
        <v>4330.8599999999997</v>
      </c>
      <c r="PEO55" s="115">
        <f t="shared" si="1917"/>
        <v>4330.8599999999997</v>
      </c>
      <c r="PEP55" s="115">
        <f t="shared" si="1917"/>
        <v>4330.8599999999997</v>
      </c>
      <c r="PEQ55" s="115">
        <f t="shared" si="1917"/>
        <v>4330.8599999999997</v>
      </c>
      <c r="PER55" s="115">
        <f t="shared" si="1917"/>
        <v>4330.8599999999997</v>
      </c>
      <c r="PES55" s="115">
        <f t="shared" si="1917"/>
        <v>4330.8599999999997</v>
      </c>
      <c r="PET55" s="115">
        <f t="shared" si="1917"/>
        <v>4330.8599999999997</v>
      </c>
      <c r="PEU55" s="115">
        <f t="shared" si="1917"/>
        <v>4330.8599999999997</v>
      </c>
      <c r="PEV55" s="115">
        <f t="shared" si="1917"/>
        <v>4330.8599999999997</v>
      </c>
      <c r="PEW55" s="115">
        <f t="shared" si="1917"/>
        <v>4330.8599999999997</v>
      </c>
      <c r="PEX55" s="95">
        <f t="shared" si="1918"/>
        <v>51970.32</v>
      </c>
      <c r="PEY55" s="106" t="s">
        <v>862</v>
      </c>
      <c r="PEZ55" s="105">
        <v>51970.319999999992</v>
      </c>
      <c r="PFA55" s="90">
        <f t="shared" si="1919"/>
        <v>4330.8599999999997</v>
      </c>
      <c r="PFB55" s="115">
        <f t="shared" ref="PFB55" si="3550">PFA55</f>
        <v>4330.8599999999997</v>
      </c>
      <c r="PFC55" s="115">
        <f t="shared" si="1920"/>
        <v>4330.8599999999997</v>
      </c>
      <c r="PFD55" s="115">
        <f t="shared" si="1920"/>
        <v>4330.8599999999997</v>
      </c>
      <c r="PFE55" s="115">
        <f t="shared" si="1920"/>
        <v>4330.8599999999997</v>
      </c>
      <c r="PFF55" s="115">
        <f t="shared" si="1920"/>
        <v>4330.8599999999997</v>
      </c>
      <c r="PFG55" s="115">
        <f t="shared" si="1920"/>
        <v>4330.8599999999997</v>
      </c>
      <c r="PFH55" s="115">
        <f t="shared" si="1920"/>
        <v>4330.8599999999997</v>
      </c>
      <c r="PFI55" s="115">
        <f t="shared" si="1920"/>
        <v>4330.8599999999997</v>
      </c>
      <c r="PFJ55" s="115">
        <f t="shared" si="1920"/>
        <v>4330.8599999999997</v>
      </c>
      <c r="PFK55" s="115">
        <f t="shared" si="1920"/>
        <v>4330.8599999999997</v>
      </c>
      <c r="PFL55" s="115">
        <f t="shared" si="1920"/>
        <v>4330.8599999999997</v>
      </c>
      <c r="PFM55" s="115">
        <f t="shared" si="1920"/>
        <v>4330.8599999999997</v>
      </c>
      <c r="PFN55" s="95">
        <f t="shared" si="1921"/>
        <v>51970.32</v>
      </c>
      <c r="PFO55" s="106" t="s">
        <v>862</v>
      </c>
      <c r="PFP55" s="105">
        <v>51970.319999999992</v>
      </c>
      <c r="PFQ55" s="90">
        <f t="shared" si="1922"/>
        <v>4330.8599999999997</v>
      </c>
      <c r="PFR55" s="115">
        <f t="shared" ref="PFR55" si="3551">PFQ55</f>
        <v>4330.8599999999997</v>
      </c>
      <c r="PFS55" s="115">
        <f t="shared" si="1923"/>
        <v>4330.8599999999997</v>
      </c>
      <c r="PFT55" s="115">
        <f t="shared" si="1923"/>
        <v>4330.8599999999997</v>
      </c>
      <c r="PFU55" s="115">
        <f t="shared" si="1923"/>
        <v>4330.8599999999997</v>
      </c>
      <c r="PFV55" s="115">
        <f t="shared" si="1923"/>
        <v>4330.8599999999997</v>
      </c>
      <c r="PFW55" s="115">
        <f t="shared" si="1923"/>
        <v>4330.8599999999997</v>
      </c>
      <c r="PFX55" s="115">
        <f t="shared" si="1923"/>
        <v>4330.8599999999997</v>
      </c>
      <c r="PFY55" s="115">
        <f t="shared" si="1923"/>
        <v>4330.8599999999997</v>
      </c>
      <c r="PFZ55" s="115">
        <f t="shared" si="1923"/>
        <v>4330.8599999999997</v>
      </c>
      <c r="PGA55" s="115">
        <f t="shared" si="1923"/>
        <v>4330.8599999999997</v>
      </c>
      <c r="PGB55" s="115">
        <f t="shared" si="1923"/>
        <v>4330.8599999999997</v>
      </c>
      <c r="PGC55" s="115">
        <f t="shared" si="1923"/>
        <v>4330.8599999999997</v>
      </c>
      <c r="PGD55" s="95">
        <f t="shared" si="1924"/>
        <v>51970.32</v>
      </c>
      <c r="PGE55" s="106" t="s">
        <v>862</v>
      </c>
      <c r="PGF55" s="105">
        <v>51970.319999999992</v>
      </c>
      <c r="PGG55" s="90">
        <f t="shared" si="1925"/>
        <v>4330.8599999999997</v>
      </c>
      <c r="PGH55" s="115">
        <f t="shared" ref="PGH55" si="3552">PGG55</f>
        <v>4330.8599999999997</v>
      </c>
      <c r="PGI55" s="115">
        <f t="shared" si="1926"/>
        <v>4330.8599999999997</v>
      </c>
      <c r="PGJ55" s="115">
        <f t="shared" si="1926"/>
        <v>4330.8599999999997</v>
      </c>
      <c r="PGK55" s="115">
        <f t="shared" si="1926"/>
        <v>4330.8599999999997</v>
      </c>
      <c r="PGL55" s="115">
        <f t="shared" si="1926"/>
        <v>4330.8599999999997</v>
      </c>
      <c r="PGM55" s="115">
        <f t="shared" si="1926"/>
        <v>4330.8599999999997</v>
      </c>
      <c r="PGN55" s="115">
        <f t="shared" si="1926"/>
        <v>4330.8599999999997</v>
      </c>
      <c r="PGO55" s="115">
        <f t="shared" si="1926"/>
        <v>4330.8599999999997</v>
      </c>
      <c r="PGP55" s="115">
        <f t="shared" si="1926"/>
        <v>4330.8599999999997</v>
      </c>
      <c r="PGQ55" s="115">
        <f t="shared" si="1926"/>
        <v>4330.8599999999997</v>
      </c>
      <c r="PGR55" s="115">
        <f t="shared" si="1926"/>
        <v>4330.8599999999997</v>
      </c>
      <c r="PGS55" s="115">
        <f t="shared" si="1926"/>
        <v>4330.8599999999997</v>
      </c>
      <c r="PGT55" s="95">
        <f t="shared" si="1927"/>
        <v>51970.32</v>
      </c>
      <c r="PGU55" s="106" t="s">
        <v>862</v>
      </c>
      <c r="PGV55" s="105">
        <v>51970.319999999992</v>
      </c>
      <c r="PGW55" s="90">
        <f t="shared" si="1928"/>
        <v>4330.8599999999997</v>
      </c>
      <c r="PGX55" s="115">
        <f t="shared" ref="PGX55" si="3553">PGW55</f>
        <v>4330.8599999999997</v>
      </c>
      <c r="PGY55" s="115">
        <f t="shared" si="1929"/>
        <v>4330.8599999999997</v>
      </c>
      <c r="PGZ55" s="115">
        <f t="shared" si="1929"/>
        <v>4330.8599999999997</v>
      </c>
      <c r="PHA55" s="115">
        <f t="shared" si="1929"/>
        <v>4330.8599999999997</v>
      </c>
      <c r="PHB55" s="115">
        <f t="shared" si="1929"/>
        <v>4330.8599999999997</v>
      </c>
      <c r="PHC55" s="115">
        <f t="shared" si="1929"/>
        <v>4330.8599999999997</v>
      </c>
      <c r="PHD55" s="115">
        <f t="shared" si="1929"/>
        <v>4330.8599999999997</v>
      </c>
      <c r="PHE55" s="115">
        <f t="shared" si="1929"/>
        <v>4330.8599999999997</v>
      </c>
      <c r="PHF55" s="115">
        <f t="shared" si="1929"/>
        <v>4330.8599999999997</v>
      </c>
      <c r="PHG55" s="115">
        <f t="shared" si="1929"/>
        <v>4330.8599999999997</v>
      </c>
      <c r="PHH55" s="115">
        <f t="shared" si="1929"/>
        <v>4330.8599999999997</v>
      </c>
      <c r="PHI55" s="115">
        <f t="shared" si="1929"/>
        <v>4330.8599999999997</v>
      </c>
      <c r="PHJ55" s="95">
        <f t="shared" si="1930"/>
        <v>51970.32</v>
      </c>
      <c r="PHK55" s="106" t="s">
        <v>862</v>
      </c>
      <c r="PHL55" s="105">
        <v>51970.319999999992</v>
      </c>
      <c r="PHM55" s="90">
        <f t="shared" si="1931"/>
        <v>4330.8599999999997</v>
      </c>
      <c r="PHN55" s="115">
        <f t="shared" ref="PHN55" si="3554">PHM55</f>
        <v>4330.8599999999997</v>
      </c>
      <c r="PHO55" s="115">
        <f t="shared" si="1932"/>
        <v>4330.8599999999997</v>
      </c>
      <c r="PHP55" s="115">
        <f t="shared" si="1932"/>
        <v>4330.8599999999997</v>
      </c>
      <c r="PHQ55" s="115">
        <f t="shared" si="1932"/>
        <v>4330.8599999999997</v>
      </c>
      <c r="PHR55" s="115">
        <f t="shared" si="1932"/>
        <v>4330.8599999999997</v>
      </c>
      <c r="PHS55" s="115">
        <f t="shared" si="1932"/>
        <v>4330.8599999999997</v>
      </c>
      <c r="PHT55" s="115">
        <f t="shared" si="1932"/>
        <v>4330.8599999999997</v>
      </c>
      <c r="PHU55" s="115">
        <f t="shared" si="1932"/>
        <v>4330.8599999999997</v>
      </c>
      <c r="PHV55" s="115">
        <f t="shared" si="1932"/>
        <v>4330.8599999999997</v>
      </c>
      <c r="PHW55" s="115">
        <f t="shared" si="1932"/>
        <v>4330.8599999999997</v>
      </c>
      <c r="PHX55" s="115">
        <f t="shared" si="1932"/>
        <v>4330.8599999999997</v>
      </c>
      <c r="PHY55" s="115">
        <f t="shared" si="1932"/>
        <v>4330.8599999999997</v>
      </c>
      <c r="PHZ55" s="95">
        <f t="shared" si="1933"/>
        <v>51970.32</v>
      </c>
      <c r="PIA55" s="106" t="s">
        <v>862</v>
      </c>
      <c r="PIB55" s="105">
        <v>51970.319999999992</v>
      </c>
      <c r="PIC55" s="90">
        <f t="shared" si="1934"/>
        <v>4330.8599999999997</v>
      </c>
      <c r="PID55" s="115">
        <f t="shared" ref="PID55" si="3555">PIC55</f>
        <v>4330.8599999999997</v>
      </c>
      <c r="PIE55" s="115">
        <f t="shared" si="1935"/>
        <v>4330.8599999999997</v>
      </c>
      <c r="PIF55" s="115">
        <f t="shared" si="1935"/>
        <v>4330.8599999999997</v>
      </c>
      <c r="PIG55" s="115">
        <f t="shared" si="1935"/>
        <v>4330.8599999999997</v>
      </c>
      <c r="PIH55" s="115">
        <f t="shared" si="1935"/>
        <v>4330.8599999999997</v>
      </c>
      <c r="PII55" s="115">
        <f t="shared" si="1935"/>
        <v>4330.8599999999997</v>
      </c>
      <c r="PIJ55" s="115">
        <f t="shared" si="1935"/>
        <v>4330.8599999999997</v>
      </c>
      <c r="PIK55" s="115">
        <f t="shared" si="1935"/>
        <v>4330.8599999999997</v>
      </c>
      <c r="PIL55" s="115">
        <f t="shared" si="1935"/>
        <v>4330.8599999999997</v>
      </c>
      <c r="PIM55" s="115">
        <f t="shared" si="1935"/>
        <v>4330.8599999999997</v>
      </c>
      <c r="PIN55" s="115">
        <f t="shared" si="1935"/>
        <v>4330.8599999999997</v>
      </c>
      <c r="PIO55" s="115">
        <f t="shared" si="1935"/>
        <v>4330.8599999999997</v>
      </c>
      <c r="PIP55" s="95">
        <f t="shared" si="1936"/>
        <v>51970.32</v>
      </c>
      <c r="PIQ55" s="106" t="s">
        <v>862</v>
      </c>
      <c r="PIR55" s="105">
        <v>51970.319999999992</v>
      </c>
      <c r="PIS55" s="90">
        <f t="shared" si="1937"/>
        <v>4330.8599999999997</v>
      </c>
      <c r="PIT55" s="115">
        <f t="shared" ref="PIT55" si="3556">PIS55</f>
        <v>4330.8599999999997</v>
      </c>
      <c r="PIU55" s="115">
        <f t="shared" si="1938"/>
        <v>4330.8599999999997</v>
      </c>
      <c r="PIV55" s="115">
        <f t="shared" si="1938"/>
        <v>4330.8599999999997</v>
      </c>
      <c r="PIW55" s="115">
        <f t="shared" si="1938"/>
        <v>4330.8599999999997</v>
      </c>
      <c r="PIX55" s="115">
        <f t="shared" si="1938"/>
        <v>4330.8599999999997</v>
      </c>
      <c r="PIY55" s="115">
        <f t="shared" si="1938"/>
        <v>4330.8599999999997</v>
      </c>
      <c r="PIZ55" s="115">
        <f t="shared" si="1938"/>
        <v>4330.8599999999997</v>
      </c>
      <c r="PJA55" s="115">
        <f t="shared" si="1938"/>
        <v>4330.8599999999997</v>
      </c>
      <c r="PJB55" s="115">
        <f t="shared" si="1938"/>
        <v>4330.8599999999997</v>
      </c>
      <c r="PJC55" s="115">
        <f t="shared" si="1938"/>
        <v>4330.8599999999997</v>
      </c>
      <c r="PJD55" s="115">
        <f t="shared" si="1938"/>
        <v>4330.8599999999997</v>
      </c>
      <c r="PJE55" s="115">
        <f t="shared" si="1938"/>
        <v>4330.8599999999997</v>
      </c>
      <c r="PJF55" s="95">
        <f t="shared" si="1939"/>
        <v>51970.32</v>
      </c>
      <c r="PJG55" s="106" t="s">
        <v>862</v>
      </c>
      <c r="PJH55" s="105">
        <v>51970.319999999992</v>
      </c>
      <c r="PJI55" s="90">
        <f t="shared" si="1940"/>
        <v>4330.8599999999997</v>
      </c>
      <c r="PJJ55" s="115">
        <f t="shared" ref="PJJ55" si="3557">PJI55</f>
        <v>4330.8599999999997</v>
      </c>
      <c r="PJK55" s="115">
        <f t="shared" si="1941"/>
        <v>4330.8599999999997</v>
      </c>
      <c r="PJL55" s="115">
        <f t="shared" si="1941"/>
        <v>4330.8599999999997</v>
      </c>
      <c r="PJM55" s="115">
        <f t="shared" si="1941"/>
        <v>4330.8599999999997</v>
      </c>
      <c r="PJN55" s="115">
        <f t="shared" si="1941"/>
        <v>4330.8599999999997</v>
      </c>
      <c r="PJO55" s="115">
        <f t="shared" si="1941"/>
        <v>4330.8599999999997</v>
      </c>
      <c r="PJP55" s="115">
        <f t="shared" si="1941"/>
        <v>4330.8599999999997</v>
      </c>
      <c r="PJQ55" s="115">
        <f t="shared" si="1941"/>
        <v>4330.8599999999997</v>
      </c>
      <c r="PJR55" s="115">
        <f t="shared" si="1941"/>
        <v>4330.8599999999997</v>
      </c>
      <c r="PJS55" s="115">
        <f t="shared" si="1941"/>
        <v>4330.8599999999997</v>
      </c>
      <c r="PJT55" s="115">
        <f t="shared" si="1941"/>
        <v>4330.8599999999997</v>
      </c>
      <c r="PJU55" s="115">
        <f t="shared" si="1941"/>
        <v>4330.8599999999997</v>
      </c>
      <c r="PJV55" s="95">
        <f t="shared" si="1942"/>
        <v>51970.32</v>
      </c>
      <c r="PJW55" s="106" t="s">
        <v>862</v>
      </c>
      <c r="PJX55" s="105">
        <v>51970.319999999992</v>
      </c>
      <c r="PJY55" s="90">
        <f t="shared" si="1943"/>
        <v>4330.8599999999997</v>
      </c>
      <c r="PJZ55" s="115">
        <f t="shared" ref="PJZ55" si="3558">PJY55</f>
        <v>4330.8599999999997</v>
      </c>
      <c r="PKA55" s="115">
        <f t="shared" si="1944"/>
        <v>4330.8599999999997</v>
      </c>
      <c r="PKB55" s="115">
        <f t="shared" si="1944"/>
        <v>4330.8599999999997</v>
      </c>
      <c r="PKC55" s="115">
        <f t="shared" si="1944"/>
        <v>4330.8599999999997</v>
      </c>
      <c r="PKD55" s="115">
        <f t="shared" si="1944"/>
        <v>4330.8599999999997</v>
      </c>
      <c r="PKE55" s="115">
        <f t="shared" si="1944"/>
        <v>4330.8599999999997</v>
      </c>
      <c r="PKF55" s="115">
        <f t="shared" si="1944"/>
        <v>4330.8599999999997</v>
      </c>
      <c r="PKG55" s="115">
        <f t="shared" si="1944"/>
        <v>4330.8599999999997</v>
      </c>
      <c r="PKH55" s="115">
        <f t="shared" si="1944"/>
        <v>4330.8599999999997</v>
      </c>
      <c r="PKI55" s="115">
        <f t="shared" si="1944"/>
        <v>4330.8599999999997</v>
      </c>
      <c r="PKJ55" s="115">
        <f t="shared" si="1944"/>
        <v>4330.8599999999997</v>
      </c>
      <c r="PKK55" s="115">
        <f t="shared" si="1944"/>
        <v>4330.8599999999997</v>
      </c>
      <c r="PKL55" s="95">
        <f t="shared" si="1945"/>
        <v>51970.32</v>
      </c>
      <c r="PKM55" s="106" t="s">
        <v>862</v>
      </c>
      <c r="PKN55" s="105">
        <v>51970.319999999992</v>
      </c>
      <c r="PKO55" s="90">
        <f t="shared" si="1946"/>
        <v>4330.8599999999997</v>
      </c>
      <c r="PKP55" s="115">
        <f t="shared" ref="PKP55" si="3559">PKO55</f>
        <v>4330.8599999999997</v>
      </c>
      <c r="PKQ55" s="115">
        <f t="shared" si="1947"/>
        <v>4330.8599999999997</v>
      </c>
      <c r="PKR55" s="115">
        <f t="shared" si="1947"/>
        <v>4330.8599999999997</v>
      </c>
      <c r="PKS55" s="115">
        <f t="shared" si="1947"/>
        <v>4330.8599999999997</v>
      </c>
      <c r="PKT55" s="115">
        <f t="shared" si="1947"/>
        <v>4330.8599999999997</v>
      </c>
      <c r="PKU55" s="115">
        <f t="shared" si="1947"/>
        <v>4330.8599999999997</v>
      </c>
      <c r="PKV55" s="115">
        <f t="shared" si="1947"/>
        <v>4330.8599999999997</v>
      </c>
      <c r="PKW55" s="115">
        <f t="shared" si="1947"/>
        <v>4330.8599999999997</v>
      </c>
      <c r="PKX55" s="115">
        <f t="shared" si="1947"/>
        <v>4330.8599999999997</v>
      </c>
      <c r="PKY55" s="115">
        <f t="shared" si="1947"/>
        <v>4330.8599999999997</v>
      </c>
      <c r="PKZ55" s="115">
        <f t="shared" si="1947"/>
        <v>4330.8599999999997</v>
      </c>
      <c r="PLA55" s="115">
        <f t="shared" si="1947"/>
        <v>4330.8599999999997</v>
      </c>
      <c r="PLB55" s="95">
        <f t="shared" si="1948"/>
        <v>51970.32</v>
      </c>
      <c r="PLC55" s="106" t="s">
        <v>862</v>
      </c>
      <c r="PLD55" s="105">
        <v>51970.319999999992</v>
      </c>
      <c r="PLE55" s="90">
        <f t="shared" si="1949"/>
        <v>4330.8599999999997</v>
      </c>
      <c r="PLF55" s="115">
        <f t="shared" ref="PLF55" si="3560">PLE55</f>
        <v>4330.8599999999997</v>
      </c>
      <c r="PLG55" s="115">
        <f t="shared" si="1950"/>
        <v>4330.8599999999997</v>
      </c>
      <c r="PLH55" s="115">
        <f t="shared" si="1950"/>
        <v>4330.8599999999997</v>
      </c>
      <c r="PLI55" s="115">
        <f t="shared" si="1950"/>
        <v>4330.8599999999997</v>
      </c>
      <c r="PLJ55" s="115">
        <f t="shared" si="1950"/>
        <v>4330.8599999999997</v>
      </c>
      <c r="PLK55" s="115">
        <f t="shared" si="1950"/>
        <v>4330.8599999999997</v>
      </c>
      <c r="PLL55" s="115">
        <f t="shared" si="1950"/>
        <v>4330.8599999999997</v>
      </c>
      <c r="PLM55" s="115">
        <f t="shared" si="1950"/>
        <v>4330.8599999999997</v>
      </c>
      <c r="PLN55" s="115">
        <f t="shared" si="1950"/>
        <v>4330.8599999999997</v>
      </c>
      <c r="PLO55" s="115">
        <f t="shared" si="1950"/>
        <v>4330.8599999999997</v>
      </c>
      <c r="PLP55" s="115">
        <f t="shared" si="1950"/>
        <v>4330.8599999999997</v>
      </c>
      <c r="PLQ55" s="115">
        <f t="shared" si="1950"/>
        <v>4330.8599999999997</v>
      </c>
      <c r="PLR55" s="95">
        <f t="shared" si="1951"/>
        <v>51970.32</v>
      </c>
      <c r="PLS55" s="106" t="s">
        <v>862</v>
      </c>
      <c r="PLT55" s="105">
        <v>51970.319999999992</v>
      </c>
      <c r="PLU55" s="90">
        <f t="shared" si="1952"/>
        <v>4330.8599999999997</v>
      </c>
      <c r="PLV55" s="115">
        <f t="shared" ref="PLV55" si="3561">PLU55</f>
        <v>4330.8599999999997</v>
      </c>
      <c r="PLW55" s="115">
        <f t="shared" si="1953"/>
        <v>4330.8599999999997</v>
      </c>
      <c r="PLX55" s="115">
        <f t="shared" si="1953"/>
        <v>4330.8599999999997</v>
      </c>
      <c r="PLY55" s="115">
        <f t="shared" si="1953"/>
        <v>4330.8599999999997</v>
      </c>
      <c r="PLZ55" s="115">
        <f t="shared" si="1953"/>
        <v>4330.8599999999997</v>
      </c>
      <c r="PMA55" s="115">
        <f t="shared" si="1953"/>
        <v>4330.8599999999997</v>
      </c>
      <c r="PMB55" s="115">
        <f t="shared" si="1953"/>
        <v>4330.8599999999997</v>
      </c>
      <c r="PMC55" s="115">
        <f t="shared" si="1953"/>
        <v>4330.8599999999997</v>
      </c>
      <c r="PMD55" s="115">
        <f t="shared" si="1953"/>
        <v>4330.8599999999997</v>
      </c>
      <c r="PME55" s="115">
        <f t="shared" si="1953"/>
        <v>4330.8599999999997</v>
      </c>
      <c r="PMF55" s="115">
        <f t="shared" si="1953"/>
        <v>4330.8599999999997</v>
      </c>
      <c r="PMG55" s="115">
        <f t="shared" si="1953"/>
        <v>4330.8599999999997</v>
      </c>
      <c r="PMH55" s="95">
        <f t="shared" si="1954"/>
        <v>51970.32</v>
      </c>
      <c r="PMI55" s="106" t="s">
        <v>862</v>
      </c>
      <c r="PMJ55" s="105">
        <v>51970.319999999992</v>
      </c>
      <c r="PMK55" s="90">
        <f t="shared" si="1955"/>
        <v>4330.8599999999997</v>
      </c>
      <c r="PML55" s="115">
        <f t="shared" ref="PML55" si="3562">PMK55</f>
        <v>4330.8599999999997</v>
      </c>
      <c r="PMM55" s="115">
        <f t="shared" si="1956"/>
        <v>4330.8599999999997</v>
      </c>
      <c r="PMN55" s="115">
        <f t="shared" si="1956"/>
        <v>4330.8599999999997</v>
      </c>
      <c r="PMO55" s="115">
        <f t="shared" si="1956"/>
        <v>4330.8599999999997</v>
      </c>
      <c r="PMP55" s="115">
        <f t="shared" si="1956"/>
        <v>4330.8599999999997</v>
      </c>
      <c r="PMQ55" s="115">
        <f t="shared" si="1956"/>
        <v>4330.8599999999997</v>
      </c>
      <c r="PMR55" s="115">
        <f t="shared" si="1956"/>
        <v>4330.8599999999997</v>
      </c>
      <c r="PMS55" s="115">
        <f t="shared" si="1956"/>
        <v>4330.8599999999997</v>
      </c>
      <c r="PMT55" s="115">
        <f t="shared" si="1956"/>
        <v>4330.8599999999997</v>
      </c>
      <c r="PMU55" s="115">
        <f t="shared" si="1956"/>
        <v>4330.8599999999997</v>
      </c>
      <c r="PMV55" s="115">
        <f t="shared" si="1956"/>
        <v>4330.8599999999997</v>
      </c>
      <c r="PMW55" s="115">
        <f t="shared" si="1956"/>
        <v>4330.8599999999997</v>
      </c>
      <c r="PMX55" s="95">
        <f t="shared" si="1957"/>
        <v>51970.32</v>
      </c>
      <c r="PMY55" s="106" t="s">
        <v>862</v>
      </c>
      <c r="PMZ55" s="105">
        <v>51970.319999999992</v>
      </c>
      <c r="PNA55" s="90">
        <f t="shared" si="1958"/>
        <v>4330.8599999999997</v>
      </c>
      <c r="PNB55" s="115">
        <f t="shared" ref="PNB55" si="3563">PNA55</f>
        <v>4330.8599999999997</v>
      </c>
      <c r="PNC55" s="115">
        <f t="shared" si="1959"/>
        <v>4330.8599999999997</v>
      </c>
      <c r="PND55" s="115">
        <f t="shared" si="1959"/>
        <v>4330.8599999999997</v>
      </c>
      <c r="PNE55" s="115">
        <f t="shared" si="1959"/>
        <v>4330.8599999999997</v>
      </c>
      <c r="PNF55" s="115">
        <f t="shared" si="1959"/>
        <v>4330.8599999999997</v>
      </c>
      <c r="PNG55" s="115">
        <f t="shared" si="1959"/>
        <v>4330.8599999999997</v>
      </c>
      <c r="PNH55" s="115">
        <f t="shared" si="1959"/>
        <v>4330.8599999999997</v>
      </c>
      <c r="PNI55" s="115">
        <f t="shared" si="1959"/>
        <v>4330.8599999999997</v>
      </c>
      <c r="PNJ55" s="115">
        <f t="shared" si="1959"/>
        <v>4330.8599999999997</v>
      </c>
      <c r="PNK55" s="115">
        <f t="shared" si="1959"/>
        <v>4330.8599999999997</v>
      </c>
      <c r="PNL55" s="115">
        <f t="shared" si="1959"/>
        <v>4330.8599999999997</v>
      </c>
      <c r="PNM55" s="115">
        <f t="shared" si="1959"/>
        <v>4330.8599999999997</v>
      </c>
      <c r="PNN55" s="95">
        <f t="shared" si="1960"/>
        <v>51970.32</v>
      </c>
      <c r="PNO55" s="106" t="s">
        <v>862</v>
      </c>
      <c r="PNP55" s="105">
        <v>51970.319999999992</v>
      </c>
      <c r="PNQ55" s="90">
        <f t="shared" si="1961"/>
        <v>4330.8599999999997</v>
      </c>
      <c r="PNR55" s="115">
        <f t="shared" ref="PNR55" si="3564">PNQ55</f>
        <v>4330.8599999999997</v>
      </c>
      <c r="PNS55" s="115">
        <f t="shared" si="1962"/>
        <v>4330.8599999999997</v>
      </c>
      <c r="PNT55" s="115">
        <f t="shared" si="1962"/>
        <v>4330.8599999999997</v>
      </c>
      <c r="PNU55" s="115">
        <f t="shared" si="1962"/>
        <v>4330.8599999999997</v>
      </c>
      <c r="PNV55" s="115">
        <f t="shared" si="1962"/>
        <v>4330.8599999999997</v>
      </c>
      <c r="PNW55" s="115">
        <f t="shared" si="1962"/>
        <v>4330.8599999999997</v>
      </c>
      <c r="PNX55" s="115">
        <f t="shared" si="1962"/>
        <v>4330.8599999999997</v>
      </c>
      <c r="PNY55" s="115">
        <f t="shared" si="1962"/>
        <v>4330.8599999999997</v>
      </c>
      <c r="PNZ55" s="115">
        <f t="shared" si="1962"/>
        <v>4330.8599999999997</v>
      </c>
      <c r="POA55" s="115">
        <f t="shared" si="1962"/>
        <v>4330.8599999999997</v>
      </c>
      <c r="POB55" s="115">
        <f t="shared" si="1962"/>
        <v>4330.8599999999997</v>
      </c>
      <c r="POC55" s="115">
        <f t="shared" si="1962"/>
        <v>4330.8599999999997</v>
      </c>
      <c r="POD55" s="95">
        <f t="shared" si="1963"/>
        <v>51970.32</v>
      </c>
      <c r="POE55" s="106" t="s">
        <v>862</v>
      </c>
      <c r="POF55" s="105">
        <v>51970.319999999992</v>
      </c>
      <c r="POG55" s="90">
        <f t="shared" si="1964"/>
        <v>4330.8599999999997</v>
      </c>
      <c r="POH55" s="115">
        <f t="shared" ref="POH55" si="3565">POG55</f>
        <v>4330.8599999999997</v>
      </c>
      <c r="POI55" s="115">
        <f t="shared" si="1965"/>
        <v>4330.8599999999997</v>
      </c>
      <c r="POJ55" s="115">
        <f t="shared" si="1965"/>
        <v>4330.8599999999997</v>
      </c>
      <c r="POK55" s="115">
        <f t="shared" si="1965"/>
        <v>4330.8599999999997</v>
      </c>
      <c r="POL55" s="115">
        <f t="shared" si="1965"/>
        <v>4330.8599999999997</v>
      </c>
      <c r="POM55" s="115">
        <f t="shared" si="1965"/>
        <v>4330.8599999999997</v>
      </c>
      <c r="PON55" s="115">
        <f t="shared" si="1965"/>
        <v>4330.8599999999997</v>
      </c>
      <c r="POO55" s="115">
        <f t="shared" si="1965"/>
        <v>4330.8599999999997</v>
      </c>
      <c r="POP55" s="115">
        <f t="shared" si="1965"/>
        <v>4330.8599999999997</v>
      </c>
      <c r="POQ55" s="115">
        <f t="shared" si="1965"/>
        <v>4330.8599999999997</v>
      </c>
      <c r="POR55" s="115">
        <f t="shared" si="1965"/>
        <v>4330.8599999999997</v>
      </c>
      <c r="POS55" s="115">
        <f t="shared" si="1965"/>
        <v>4330.8599999999997</v>
      </c>
      <c r="POT55" s="95">
        <f t="shared" si="1966"/>
        <v>51970.32</v>
      </c>
      <c r="POU55" s="106" t="s">
        <v>862</v>
      </c>
      <c r="POV55" s="105">
        <v>51970.319999999992</v>
      </c>
      <c r="POW55" s="90">
        <f t="shared" si="1967"/>
        <v>4330.8599999999997</v>
      </c>
      <c r="POX55" s="115">
        <f t="shared" ref="POX55" si="3566">POW55</f>
        <v>4330.8599999999997</v>
      </c>
      <c r="POY55" s="115">
        <f t="shared" si="1968"/>
        <v>4330.8599999999997</v>
      </c>
      <c r="POZ55" s="115">
        <f t="shared" si="1968"/>
        <v>4330.8599999999997</v>
      </c>
      <c r="PPA55" s="115">
        <f t="shared" si="1968"/>
        <v>4330.8599999999997</v>
      </c>
      <c r="PPB55" s="115">
        <f t="shared" si="1968"/>
        <v>4330.8599999999997</v>
      </c>
      <c r="PPC55" s="115">
        <f t="shared" si="1968"/>
        <v>4330.8599999999997</v>
      </c>
      <c r="PPD55" s="115">
        <f t="shared" si="1968"/>
        <v>4330.8599999999997</v>
      </c>
      <c r="PPE55" s="115">
        <f t="shared" si="1968"/>
        <v>4330.8599999999997</v>
      </c>
      <c r="PPF55" s="115">
        <f t="shared" si="1968"/>
        <v>4330.8599999999997</v>
      </c>
      <c r="PPG55" s="115">
        <f t="shared" si="1968"/>
        <v>4330.8599999999997</v>
      </c>
      <c r="PPH55" s="115">
        <f t="shared" si="1968"/>
        <v>4330.8599999999997</v>
      </c>
      <c r="PPI55" s="115">
        <f t="shared" si="1968"/>
        <v>4330.8599999999997</v>
      </c>
      <c r="PPJ55" s="95">
        <f t="shared" si="1969"/>
        <v>51970.32</v>
      </c>
      <c r="PPK55" s="106" t="s">
        <v>862</v>
      </c>
      <c r="PPL55" s="105">
        <v>51970.319999999992</v>
      </c>
      <c r="PPM55" s="90">
        <f t="shared" si="1970"/>
        <v>4330.8599999999997</v>
      </c>
      <c r="PPN55" s="115">
        <f t="shared" ref="PPN55" si="3567">PPM55</f>
        <v>4330.8599999999997</v>
      </c>
      <c r="PPO55" s="115">
        <f t="shared" si="1971"/>
        <v>4330.8599999999997</v>
      </c>
      <c r="PPP55" s="115">
        <f t="shared" si="1971"/>
        <v>4330.8599999999997</v>
      </c>
      <c r="PPQ55" s="115">
        <f t="shared" si="1971"/>
        <v>4330.8599999999997</v>
      </c>
      <c r="PPR55" s="115">
        <f t="shared" si="1971"/>
        <v>4330.8599999999997</v>
      </c>
      <c r="PPS55" s="115">
        <f t="shared" si="1971"/>
        <v>4330.8599999999997</v>
      </c>
      <c r="PPT55" s="115">
        <f t="shared" si="1971"/>
        <v>4330.8599999999997</v>
      </c>
      <c r="PPU55" s="115">
        <f t="shared" si="1971"/>
        <v>4330.8599999999997</v>
      </c>
      <c r="PPV55" s="115">
        <f t="shared" si="1971"/>
        <v>4330.8599999999997</v>
      </c>
      <c r="PPW55" s="115">
        <f t="shared" si="1971"/>
        <v>4330.8599999999997</v>
      </c>
      <c r="PPX55" s="115">
        <f t="shared" si="1971"/>
        <v>4330.8599999999997</v>
      </c>
      <c r="PPY55" s="115">
        <f t="shared" si="1971"/>
        <v>4330.8599999999997</v>
      </c>
      <c r="PPZ55" s="95">
        <f t="shared" si="1972"/>
        <v>51970.32</v>
      </c>
      <c r="PQA55" s="106" t="s">
        <v>862</v>
      </c>
      <c r="PQB55" s="105">
        <v>51970.319999999992</v>
      </c>
      <c r="PQC55" s="90">
        <f t="shared" si="1973"/>
        <v>4330.8599999999997</v>
      </c>
      <c r="PQD55" s="115">
        <f t="shared" ref="PQD55" si="3568">PQC55</f>
        <v>4330.8599999999997</v>
      </c>
      <c r="PQE55" s="115">
        <f t="shared" si="1974"/>
        <v>4330.8599999999997</v>
      </c>
      <c r="PQF55" s="115">
        <f t="shared" si="1974"/>
        <v>4330.8599999999997</v>
      </c>
      <c r="PQG55" s="115">
        <f t="shared" si="1974"/>
        <v>4330.8599999999997</v>
      </c>
      <c r="PQH55" s="115">
        <f t="shared" si="1974"/>
        <v>4330.8599999999997</v>
      </c>
      <c r="PQI55" s="115">
        <f t="shared" si="1974"/>
        <v>4330.8599999999997</v>
      </c>
      <c r="PQJ55" s="115">
        <f t="shared" si="1974"/>
        <v>4330.8599999999997</v>
      </c>
      <c r="PQK55" s="115">
        <f t="shared" si="1974"/>
        <v>4330.8599999999997</v>
      </c>
      <c r="PQL55" s="115">
        <f t="shared" si="1974"/>
        <v>4330.8599999999997</v>
      </c>
      <c r="PQM55" s="115">
        <f t="shared" si="1974"/>
        <v>4330.8599999999997</v>
      </c>
      <c r="PQN55" s="115">
        <f t="shared" si="1974"/>
        <v>4330.8599999999997</v>
      </c>
      <c r="PQO55" s="115">
        <f t="shared" si="1974"/>
        <v>4330.8599999999997</v>
      </c>
      <c r="PQP55" s="95">
        <f t="shared" si="1975"/>
        <v>51970.32</v>
      </c>
      <c r="PQQ55" s="106" t="s">
        <v>862</v>
      </c>
      <c r="PQR55" s="105">
        <v>51970.319999999992</v>
      </c>
      <c r="PQS55" s="90">
        <f t="shared" si="1976"/>
        <v>4330.8599999999997</v>
      </c>
      <c r="PQT55" s="115">
        <f t="shared" ref="PQT55" si="3569">PQS55</f>
        <v>4330.8599999999997</v>
      </c>
      <c r="PQU55" s="115">
        <f t="shared" si="1977"/>
        <v>4330.8599999999997</v>
      </c>
      <c r="PQV55" s="115">
        <f t="shared" si="1977"/>
        <v>4330.8599999999997</v>
      </c>
      <c r="PQW55" s="115">
        <f t="shared" si="1977"/>
        <v>4330.8599999999997</v>
      </c>
      <c r="PQX55" s="115">
        <f t="shared" si="1977"/>
        <v>4330.8599999999997</v>
      </c>
      <c r="PQY55" s="115">
        <f t="shared" si="1977"/>
        <v>4330.8599999999997</v>
      </c>
      <c r="PQZ55" s="115">
        <f t="shared" si="1977"/>
        <v>4330.8599999999997</v>
      </c>
      <c r="PRA55" s="115">
        <f t="shared" si="1977"/>
        <v>4330.8599999999997</v>
      </c>
      <c r="PRB55" s="115">
        <f t="shared" si="1977"/>
        <v>4330.8599999999997</v>
      </c>
      <c r="PRC55" s="115">
        <f t="shared" si="1977"/>
        <v>4330.8599999999997</v>
      </c>
      <c r="PRD55" s="115">
        <f t="shared" si="1977"/>
        <v>4330.8599999999997</v>
      </c>
      <c r="PRE55" s="115">
        <f t="shared" si="1977"/>
        <v>4330.8599999999997</v>
      </c>
      <c r="PRF55" s="95">
        <f t="shared" si="1978"/>
        <v>51970.32</v>
      </c>
      <c r="PRG55" s="106" t="s">
        <v>862</v>
      </c>
      <c r="PRH55" s="105">
        <v>51970.319999999992</v>
      </c>
      <c r="PRI55" s="90">
        <f t="shared" si="1979"/>
        <v>4330.8599999999997</v>
      </c>
      <c r="PRJ55" s="115">
        <f t="shared" ref="PRJ55" si="3570">PRI55</f>
        <v>4330.8599999999997</v>
      </c>
      <c r="PRK55" s="115">
        <f t="shared" si="1980"/>
        <v>4330.8599999999997</v>
      </c>
      <c r="PRL55" s="115">
        <f t="shared" si="1980"/>
        <v>4330.8599999999997</v>
      </c>
      <c r="PRM55" s="115">
        <f t="shared" si="1980"/>
        <v>4330.8599999999997</v>
      </c>
      <c r="PRN55" s="115">
        <f t="shared" si="1980"/>
        <v>4330.8599999999997</v>
      </c>
      <c r="PRO55" s="115">
        <f t="shared" si="1980"/>
        <v>4330.8599999999997</v>
      </c>
      <c r="PRP55" s="115">
        <f t="shared" si="1980"/>
        <v>4330.8599999999997</v>
      </c>
      <c r="PRQ55" s="115">
        <f t="shared" si="1980"/>
        <v>4330.8599999999997</v>
      </c>
      <c r="PRR55" s="115">
        <f t="shared" si="1980"/>
        <v>4330.8599999999997</v>
      </c>
      <c r="PRS55" s="115">
        <f t="shared" si="1980"/>
        <v>4330.8599999999997</v>
      </c>
      <c r="PRT55" s="115">
        <f t="shared" si="1980"/>
        <v>4330.8599999999997</v>
      </c>
      <c r="PRU55" s="115">
        <f t="shared" si="1980"/>
        <v>4330.8599999999997</v>
      </c>
      <c r="PRV55" s="95">
        <f t="shared" si="1981"/>
        <v>51970.32</v>
      </c>
      <c r="PRW55" s="106" t="s">
        <v>862</v>
      </c>
      <c r="PRX55" s="105">
        <v>51970.319999999992</v>
      </c>
      <c r="PRY55" s="90">
        <f t="shared" si="1982"/>
        <v>4330.8599999999997</v>
      </c>
      <c r="PRZ55" s="115">
        <f t="shared" ref="PRZ55" si="3571">PRY55</f>
        <v>4330.8599999999997</v>
      </c>
      <c r="PSA55" s="115">
        <f t="shared" si="1983"/>
        <v>4330.8599999999997</v>
      </c>
      <c r="PSB55" s="115">
        <f t="shared" si="1983"/>
        <v>4330.8599999999997</v>
      </c>
      <c r="PSC55" s="115">
        <f t="shared" si="1983"/>
        <v>4330.8599999999997</v>
      </c>
      <c r="PSD55" s="115">
        <f t="shared" si="1983"/>
        <v>4330.8599999999997</v>
      </c>
      <c r="PSE55" s="115">
        <f t="shared" si="1983"/>
        <v>4330.8599999999997</v>
      </c>
      <c r="PSF55" s="115">
        <f t="shared" si="1983"/>
        <v>4330.8599999999997</v>
      </c>
      <c r="PSG55" s="115">
        <f t="shared" si="1983"/>
        <v>4330.8599999999997</v>
      </c>
      <c r="PSH55" s="115">
        <f t="shared" si="1983"/>
        <v>4330.8599999999997</v>
      </c>
      <c r="PSI55" s="115">
        <f t="shared" si="1983"/>
        <v>4330.8599999999997</v>
      </c>
      <c r="PSJ55" s="115">
        <f t="shared" si="1983"/>
        <v>4330.8599999999997</v>
      </c>
      <c r="PSK55" s="115">
        <f t="shared" si="1983"/>
        <v>4330.8599999999997</v>
      </c>
      <c r="PSL55" s="95">
        <f t="shared" si="1984"/>
        <v>51970.32</v>
      </c>
      <c r="PSM55" s="106" t="s">
        <v>862</v>
      </c>
      <c r="PSN55" s="105">
        <v>51970.319999999992</v>
      </c>
      <c r="PSO55" s="90">
        <f t="shared" si="1985"/>
        <v>4330.8599999999997</v>
      </c>
      <c r="PSP55" s="115">
        <f t="shared" ref="PSP55" si="3572">PSO55</f>
        <v>4330.8599999999997</v>
      </c>
      <c r="PSQ55" s="115">
        <f t="shared" si="1986"/>
        <v>4330.8599999999997</v>
      </c>
      <c r="PSR55" s="115">
        <f t="shared" si="1986"/>
        <v>4330.8599999999997</v>
      </c>
      <c r="PSS55" s="115">
        <f t="shared" si="1986"/>
        <v>4330.8599999999997</v>
      </c>
      <c r="PST55" s="115">
        <f t="shared" si="1986"/>
        <v>4330.8599999999997</v>
      </c>
      <c r="PSU55" s="115">
        <f t="shared" si="1986"/>
        <v>4330.8599999999997</v>
      </c>
      <c r="PSV55" s="115">
        <f t="shared" si="1986"/>
        <v>4330.8599999999997</v>
      </c>
      <c r="PSW55" s="115">
        <f t="shared" si="1986"/>
        <v>4330.8599999999997</v>
      </c>
      <c r="PSX55" s="115">
        <f t="shared" si="1986"/>
        <v>4330.8599999999997</v>
      </c>
      <c r="PSY55" s="115">
        <f t="shared" si="1986"/>
        <v>4330.8599999999997</v>
      </c>
      <c r="PSZ55" s="115">
        <f t="shared" si="1986"/>
        <v>4330.8599999999997</v>
      </c>
      <c r="PTA55" s="115">
        <f t="shared" si="1986"/>
        <v>4330.8599999999997</v>
      </c>
      <c r="PTB55" s="95">
        <f t="shared" si="1987"/>
        <v>51970.32</v>
      </c>
      <c r="PTC55" s="106" t="s">
        <v>862</v>
      </c>
      <c r="PTD55" s="105">
        <v>51970.319999999992</v>
      </c>
      <c r="PTE55" s="90">
        <f t="shared" si="1988"/>
        <v>4330.8599999999997</v>
      </c>
      <c r="PTF55" s="115">
        <f t="shared" ref="PTF55" si="3573">PTE55</f>
        <v>4330.8599999999997</v>
      </c>
      <c r="PTG55" s="115">
        <f t="shared" si="1989"/>
        <v>4330.8599999999997</v>
      </c>
      <c r="PTH55" s="115">
        <f t="shared" si="1989"/>
        <v>4330.8599999999997</v>
      </c>
      <c r="PTI55" s="115">
        <f t="shared" si="1989"/>
        <v>4330.8599999999997</v>
      </c>
      <c r="PTJ55" s="115">
        <f t="shared" si="1989"/>
        <v>4330.8599999999997</v>
      </c>
      <c r="PTK55" s="115">
        <f t="shared" si="1989"/>
        <v>4330.8599999999997</v>
      </c>
      <c r="PTL55" s="115">
        <f t="shared" si="1989"/>
        <v>4330.8599999999997</v>
      </c>
      <c r="PTM55" s="115">
        <f t="shared" si="1989"/>
        <v>4330.8599999999997</v>
      </c>
      <c r="PTN55" s="115">
        <f t="shared" si="1989"/>
        <v>4330.8599999999997</v>
      </c>
      <c r="PTO55" s="115">
        <f t="shared" si="1989"/>
        <v>4330.8599999999997</v>
      </c>
      <c r="PTP55" s="115">
        <f t="shared" si="1989"/>
        <v>4330.8599999999997</v>
      </c>
      <c r="PTQ55" s="115">
        <f t="shared" si="1989"/>
        <v>4330.8599999999997</v>
      </c>
      <c r="PTR55" s="95">
        <f t="shared" si="1990"/>
        <v>51970.32</v>
      </c>
      <c r="PTS55" s="106" t="s">
        <v>862</v>
      </c>
      <c r="PTT55" s="105">
        <v>51970.319999999992</v>
      </c>
      <c r="PTU55" s="90">
        <f t="shared" si="1991"/>
        <v>4330.8599999999997</v>
      </c>
      <c r="PTV55" s="115">
        <f t="shared" ref="PTV55" si="3574">PTU55</f>
        <v>4330.8599999999997</v>
      </c>
      <c r="PTW55" s="115">
        <f t="shared" si="1992"/>
        <v>4330.8599999999997</v>
      </c>
      <c r="PTX55" s="115">
        <f t="shared" si="1992"/>
        <v>4330.8599999999997</v>
      </c>
      <c r="PTY55" s="115">
        <f t="shared" si="1992"/>
        <v>4330.8599999999997</v>
      </c>
      <c r="PTZ55" s="115">
        <f t="shared" si="1992"/>
        <v>4330.8599999999997</v>
      </c>
      <c r="PUA55" s="115">
        <f t="shared" si="1992"/>
        <v>4330.8599999999997</v>
      </c>
      <c r="PUB55" s="115">
        <f t="shared" si="1992"/>
        <v>4330.8599999999997</v>
      </c>
      <c r="PUC55" s="115">
        <f t="shared" si="1992"/>
        <v>4330.8599999999997</v>
      </c>
      <c r="PUD55" s="115">
        <f t="shared" si="1992"/>
        <v>4330.8599999999997</v>
      </c>
      <c r="PUE55" s="115">
        <f t="shared" si="1992"/>
        <v>4330.8599999999997</v>
      </c>
      <c r="PUF55" s="115">
        <f t="shared" si="1992"/>
        <v>4330.8599999999997</v>
      </c>
      <c r="PUG55" s="115">
        <f t="shared" si="1992"/>
        <v>4330.8599999999997</v>
      </c>
      <c r="PUH55" s="95">
        <f t="shared" si="1993"/>
        <v>51970.32</v>
      </c>
      <c r="PUI55" s="106" t="s">
        <v>862</v>
      </c>
      <c r="PUJ55" s="105">
        <v>51970.319999999992</v>
      </c>
      <c r="PUK55" s="90">
        <f t="shared" si="1994"/>
        <v>4330.8599999999997</v>
      </c>
      <c r="PUL55" s="115">
        <f t="shared" ref="PUL55" si="3575">PUK55</f>
        <v>4330.8599999999997</v>
      </c>
      <c r="PUM55" s="115">
        <f t="shared" si="1995"/>
        <v>4330.8599999999997</v>
      </c>
      <c r="PUN55" s="115">
        <f t="shared" si="1995"/>
        <v>4330.8599999999997</v>
      </c>
      <c r="PUO55" s="115">
        <f t="shared" si="1995"/>
        <v>4330.8599999999997</v>
      </c>
      <c r="PUP55" s="115">
        <f t="shared" si="1995"/>
        <v>4330.8599999999997</v>
      </c>
      <c r="PUQ55" s="115">
        <f t="shared" si="1995"/>
        <v>4330.8599999999997</v>
      </c>
      <c r="PUR55" s="115">
        <f t="shared" si="1995"/>
        <v>4330.8599999999997</v>
      </c>
      <c r="PUS55" s="115">
        <f t="shared" si="1995"/>
        <v>4330.8599999999997</v>
      </c>
      <c r="PUT55" s="115">
        <f t="shared" si="1995"/>
        <v>4330.8599999999997</v>
      </c>
      <c r="PUU55" s="115">
        <f t="shared" si="1995"/>
        <v>4330.8599999999997</v>
      </c>
      <c r="PUV55" s="115">
        <f t="shared" si="1995"/>
        <v>4330.8599999999997</v>
      </c>
      <c r="PUW55" s="115">
        <f t="shared" si="1995"/>
        <v>4330.8599999999997</v>
      </c>
      <c r="PUX55" s="95">
        <f t="shared" si="1996"/>
        <v>51970.32</v>
      </c>
      <c r="PUY55" s="106" t="s">
        <v>862</v>
      </c>
      <c r="PUZ55" s="105">
        <v>51970.319999999992</v>
      </c>
      <c r="PVA55" s="90">
        <f t="shared" si="1997"/>
        <v>4330.8599999999997</v>
      </c>
      <c r="PVB55" s="115">
        <f t="shared" ref="PVB55" si="3576">PVA55</f>
        <v>4330.8599999999997</v>
      </c>
      <c r="PVC55" s="115">
        <f t="shared" si="1998"/>
        <v>4330.8599999999997</v>
      </c>
      <c r="PVD55" s="115">
        <f t="shared" si="1998"/>
        <v>4330.8599999999997</v>
      </c>
      <c r="PVE55" s="115">
        <f t="shared" si="1998"/>
        <v>4330.8599999999997</v>
      </c>
      <c r="PVF55" s="115">
        <f t="shared" si="1998"/>
        <v>4330.8599999999997</v>
      </c>
      <c r="PVG55" s="115">
        <f t="shared" si="1998"/>
        <v>4330.8599999999997</v>
      </c>
      <c r="PVH55" s="115">
        <f t="shared" si="1998"/>
        <v>4330.8599999999997</v>
      </c>
      <c r="PVI55" s="115">
        <f t="shared" si="1998"/>
        <v>4330.8599999999997</v>
      </c>
      <c r="PVJ55" s="115">
        <f t="shared" si="1998"/>
        <v>4330.8599999999997</v>
      </c>
      <c r="PVK55" s="115">
        <f t="shared" si="1998"/>
        <v>4330.8599999999997</v>
      </c>
      <c r="PVL55" s="115">
        <f t="shared" si="1998"/>
        <v>4330.8599999999997</v>
      </c>
      <c r="PVM55" s="115">
        <f t="shared" si="1998"/>
        <v>4330.8599999999997</v>
      </c>
      <c r="PVN55" s="95">
        <f t="shared" si="1999"/>
        <v>51970.32</v>
      </c>
      <c r="PVO55" s="106" t="s">
        <v>862</v>
      </c>
      <c r="PVP55" s="105">
        <v>51970.319999999992</v>
      </c>
      <c r="PVQ55" s="90">
        <f t="shared" si="2000"/>
        <v>4330.8599999999997</v>
      </c>
      <c r="PVR55" s="115">
        <f t="shared" ref="PVR55" si="3577">PVQ55</f>
        <v>4330.8599999999997</v>
      </c>
      <c r="PVS55" s="115">
        <f t="shared" si="2001"/>
        <v>4330.8599999999997</v>
      </c>
      <c r="PVT55" s="115">
        <f t="shared" si="2001"/>
        <v>4330.8599999999997</v>
      </c>
      <c r="PVU55" s="115">
        <f t="shared" si="2001"/>
        <v>4330.8599999999997</v>
      </c>
      <c r="PVV55" s="115">
        <f t="shared" si="2001"/>
        <v>4330.8599999999997</v>
      </c>
      <c r="PVW55" s="115">
        <f t="shared" si="2001"/>
        <v>4330.8599999999997</v>
      </c>
      <c r="PVX55" s="115">
        <f t="shared" si="2001"/>
        <v>4330.8599999999997</v>
      </c>
      <c r="PVY55" s="115">
        <f t="shared" si="2001"/>
        <v>4330.8599999999997</v>
      </c>
      <c r="PVZ55" s="115">
        <f t="shared" si="2001"/>
        <v>4330.8599999999997</v>
      </c>
      <c r="PWA55" s="115">
        <f t="shared" si="2001"/>
        <v>4330.8599999999997</v>
      </c>
      <c r="PWB55" s="115">
        <f t="shared" si="2001"/>
        <v>4330.8599999999997</v>
      </c>
      <c r="PWC55" s="115">
        <f t="shared" si="2001"/>
        <v>4330.8599999999997</v>
      </c>
      <c r="PWD55" s="95">
        <f t="shared" si="2002"/>
        <v>51970.32</v>
      </c>
      <c r="PWE55" s="106" t="s">
        <v>862</v>
      </c>
      <c r="PWF55" s="105">
        <v>51970.319999999992</v>
      </c>
      <c r="PWG55" s="90">
        <f t="shared" si="2003"/>
        <v>4330.8599999999997</v>
      </c>
      <c r="PWH55" s="115">
        <f t="shared" ref="PWH55" si="3578">PWG55</f>
        <v>4330.8599999999997</v>
      </c>
      <c r="PWI55" s="115">
        <f t="shared" si="2004"/>
        <v>4330.8599999999997</v>
      </c>
      <c r="PWJ55" s="115">
        <f t="shared" si="2004"/>
        <v>4330.8599999999997</v>
      </c>
      <c r="PWK55" s="115">
        <f t="shared" si="2004"/>
        <v>4330.8599999999997</v>
      </c>
      <c r="PWL55" s="115">
        <f t="shared" si="2004"/>
        <v>4330.8599999999997</v>
      </c>
      <c r="PWM55" s="115">
        <f t="shared" si="2004"/>
        <v>4330.8599999999997</v>
      </c>
      <c r="PWN55" s="115">
        <f t="shared" si="2004"/>
        <v>4330.8599999999997</v>
      </c>
      <c r="PWO55" s="115">
        <f t="shared" si="2004"/>
        <v>4330.8599999999997</v>
      </c>
      <c r="PWP55" s="115">
        <f t="shared" si="2004"/>
        <v>4330.8599999999997</v>
      </c>
      <c r="PWQ55" s="115">
        <f t="shared" si="2004"/>
        <v>4330.8599999999997</v>
      </c>
      <c r="PWR55" s="115">
        <f t="shared" si="2004"/>
        <v>4330.8599999999997</v>
      </c>
      <c r="PWS55" s="115">
        <f t="shared" si="2004"/>
        <v>4330.8599999999997</v>
      </c>
      <c r="PWT55" s="95">
        <f t="shared" si="2005"/>
        <v>51970.32</v>
      </c>
      <c r="PWU55" s="106" t="s">
        <v>862</v>
      </c>
      <c r="PWV55" s="105">
        <v>51970.319999999992</v>
      </c>
      <c r="PWW55" s="90">
        <f t="shared" si="2006"/>
        <v>4330.8599999999997</v>
      </c>
      <c r="PWX55" s="115">
        <f t="shared" ref="PWX55" si="3579">PWW55</f>
        <v>4330.8599999999997</v>
      </c>
      <c r="PWY55" s="115">
        <f t="shared" si="2007"/>
        <v>4330.8599999999997</v>
      </c>
      <c r="PWZ55" s="115">
        <f t="shared" si="2007"/>
        <v>4330.8599999999997</v>
      </c>
      <c r="PXA55" s="115">
        <f t="shared" si="2007"/>
        <v>4330.8599999999997</v>
      </c>
      <c r="PXB55" s="115">
        <f t="shared" si="2007"/>
        <v>4330.8599999999997</v>
      </c>
      <c r="PXC55" s="115">
        <f t="shared" si="2007"/>
        <v>4330.8599999999997</v>
      </c>
      <c r="PXD55" s="115">
        <f t="shared" si="2007"/>
        <v>4330.8599999999997</v>
      </c>
      <c r="PXE55" s="115">
        <f t="shared" si="2007"/>
        <v>4330.8599999999997</v>
      </c>
      <c r="PXF55" s="115">
        <f t="shared" si="2007"/>
        <v>4330.8599999999997</v>
      </c>
      <c r="PXG55" s="115">
        <f t="shared" si="2007"/>
        <v>4330.8599999999997</v>
      </c>
      <c r="PXH55" s="115">
        <f t="shared" si="2007"/>
        <v>4330.8599999999997</v>
      </c>
      <c r="PXI55" s="115">
        <f t="shared" si="2007"/>
        <v>4330.8599999999997</v>
      </c>
      <c r="PXJ55" s="95">
        <f t="shared" si="2008"/>
        <v>51970.32</v>
      </c>
      <c r="PXK55" s="106" t="s">
        <v>862</v>
      </c>
      <c r="PXL55" s="105">
        <v>51970.319999999992</v>
      </c>
      <c r="PXM55" s="90">
        <f t="shared" si="2009"/>
        <v>4330.8599999999997</v>
      </c>
      <c r="PXN55" s="115">
        <f t="shared" ref="PXN55" si="3580">PXM55</f>
        <v>4330.8599999999997</v>
      </c>
      <c r="PXO55" s="115">
        <f t="shared" si="2010"/>
        <v>4330.8599999999997</v>
      </c>
      <c r="PXP55" s="115">
        <f t="shared" si="2010"/>
        <v>4330.8599999999997</v>
      </c>
      <c r="PXQ55" s="115">
        <f t="shared" si="2010"/>
        <v>4330.8599999999997</v>
      </c>
      <c r="PXR55" s="115">
        <f t="shared" si="2010"/>
        <v>4330.8599999999997</v>
      </c>
      <c r="PXS55" s="115">
        <f t="shared" si="2010"/>
        <v>4330.8599999999997</v>
      </c>
      <c r="PXT55" s="115">
        <f t="shared" si="2010"/>
        <v>4330.8599999999997</v>
      </c>
      <c r="PXU55" s="115">
        <f t="shared" si="2010"/>
        <v>4330.8599999999997</v>
      </c>
      <c r="PXV55" s="115">
        <f t="shared" si="2010"/>
        <v>4330.8599999999997</v>
      </c>
      <c r="PXW55" s="115">
        <f t="shared" si="2010"/>
        <v>4330.8599999999997</v>
      </c>
      <c r="PXX55" s="115">
        <f t="shared" si="2010"/>
        <v>4330.8599999999997</v>
      </c>
      <c r="PXY55" s="115">
        <f t="shared" si="2010"/>
        <v>4330.8599999999997</v>
      </c>
      <c r="PXZ55" s="95">
        <f t="shared" si="2011"/>
        <v>51970.32</v>
      </c>
      <c r="PYA55" s="106" t="s">
        <v>862</v>
      </c>
      <c r="PYB55" s="105">
        <v>51970.319999999992</v>
      </c>
      <c r="PYC55" s="90">
        <f t="shared" si="2012"/>
        <v>4330.8599999999997</v>
      </c>
      <c r="PYD55" s="115">
        <f t="shared" ref="PYD55" si="3581">PYC55</f>
        <v>4330.8599999999997</v>
      </c>
      <c r="PYE55" s="115">
        <f t="shared" si="2013"/>
        <v>4330.8599999999997</v>
      </c>
      <c r="PYF55" s="115">
        <f t="shared" si="2013"/>
        <v>4330.8599999999997</v>
      </c>
      <c r="PYG55" s="115">
        <f t="shared" si="2013"/>
        <v>4330.8599999999997</v>
      </c>
      <c r="PYH55" s="115">
        <f t="shared" si="2013"/>
        <v>4330.8599999999997</v>
      </c>
      <c r="PYI55" s="115">
        <f t="shared" si="2013"/>
        <v>4330.8599999999997</v>
      </c>
      <c r="PYJ55" s="115">
        <f t="shared" si="2013"/>
        <v>4330.8599999999997</v>
      </c>
      <c r="PYK55" s="115">
        <f t="shared" si="2013"/>
        <v>4330.8599999999997</v>
      </c>
      <c r="PYL55" s="115">
        <f t="shared" si="2013"/>
        <v>4330.8599999999997</v>
      </c>
      <c r="PYM55" s="115">
        <f t="shared" si="2013"/>
        <v>4330.8599999999997</v>
      </c>
      <c r="PYN55" s="115">
        <f t="shared" si="2013"/>
        <v>4330.8599999999997</v>
      </c>
      <c r="PYO55" s="115">
        <f t="shared" si="2013"/>
        <v>4330.8599999999997</v>
      </c>
      <c r="PYP55" s="95">
        <f t="shared" si="2014"/>
        <v>51970.32</v>
      </c>
      <c r="PYQ55" s="106" t="s">
        <v>862</v>
      </c>
      <c r="PYR55" s="105">
        <v>51970.319999999992</v>
      </c>
      <c r="PYS55" s="90">
        <f t="shared" si="2015"/>
        <v>4330.8599999999997</v>
      </c>
      <c r="PYT55" s="115">
        <f t="shared" ref="PYT55" si="3582">PYS55</f>
        <v>4330.8599999999997</v>
      </c>
      <c r="PYU55" s="115">
        <f t="shared" si="2016"/>
        <v>4330.8599999999997</v>
      </c>
      <c r="PYV55" s="115">
        <f t="shared" si="2016"/>
        <v>4330.8599999999997</v>
      </c>
      <c r="PYW55" s="115">
        <f t="shared" si="2016"/>
        <v>4330.8599999999997</v>
      </c>
      <c r="PYX55" s="115">
        <f t="shared" si="2016"/>
        <v>4330.8599999999997</v>
      </c>
      <c r="PYY55" s="115">
        <f t="shared" si="2016"/>
        <v>4330.8599999999997</v>
      </c>
      <c r="PYZ55" s="115">
        <f t="shared" si="2016"/>
        <v>4330.8599999999997</v>
      </c>
      <c r="PZA55" s="115">
        <f t="shared" si="2016"/>
        <v>4330.8599999999997</v>
      </c>
      <c r="PZB55" s="115">
        <f t="shared" si="2016"/>
        <v>4330.8599999999997</v>
      </c>
      <c r="PZC55" s="115">
        <f t="shared" si="2016"/>
        <v>4330.8599999999997</v>
      </c>
      <c r="PZD55" s="115">
        <f t="shared" si="2016"/>
        <v>4330.8599999999997</v>
      </c>
      <c r="PZE55" s="115">
        <f t="shared" si="2016"/>
        <v>4330.8599999999997</v>
      </c>
      <c r="PZF55" s="95">
        <f t="shared" si="2017"/>
        <v>51970.32</v>
      </c>
      <c r="PZG55" s="106" t="s">
        <v>862</v>
      </c>
      <c r="PZH55" s="105">
        <v>51970.319999999992</v>
      </c>
      <c r="PZI55" s="90">
        <f t="shared" si="2018"/>
        <v>4330.8599999999997</v>
      </c>
      <c r="PZJ55" s="115">
        <f t="shared" ref="PZJ55" si="3583">PZI55</f>
        <v>4330.8599999999997</v>
      </c>
      <c r="PZK55" s="115">
        <f t="shared" si="2019"/>
        <v>4330.8599999999997</v>
      </c>
      <c r="PZL55" s="115">
        <f t="shared" si="2019"/>
        <v>4330.8599999999997</v>
      </c>
      <c r="PZM55" s="115">
        <f t="shared" si="2019"/>
        <v>4330.8599999999997</v>
      </c>
      <c r="PZN55" s="115">
        <f t="shared" si="2019"/>
        <v>4330.8599999999997</v>
      </c>
      <c r="PZO55" s="115">
        <f t="shared" si="2019"/>
        <v>4330.8599999999997</v>
      </c>
      <c r="PZP55" s="115">
        <f t="shared" si="2019"/>
        <v>4330.8599999999997</v>
      </c>
      <c r="PZQ55" s="115">
        <f t="shared" si="2019"/>
        <v>4330.8599999999997</v>
      </c>
      <c r="PZR55" s="115">
        <f t="shared" si="2019"/>
        <v>4330.8599999999997</v>
      </c>
      <c r="PZS55" s="115">
        <f t="shared" si="2019"/>
        <v>4330.8599999999997</v>
      </c>
      <c r="PZT55" s="115">
        <f t="shared" si="2019"/>
        <v>4330.8599999999997</v>
      </c>
      <c r="PZU55" s="115">
        <f t="shared" si="2019"/>
        <v>4330.8599999999997</v>
      </c>
      <c r="PZV55" s="95">
        <f t="shared" si="2020"/>
        <v>51970.32</v>
      </c>
      <c r="PZW55" s="106" t="s">
        <v>862</v>
      </c>
      <c r="PZX55" s="105">
        <v>51970.319999999992</v>
      </c>
      <c r="PZY55" s="90">
        <f t="shared" si="2021"/>
        <v>4330.8599999999997</v>
      </c>
      <c r="PZZ55" s="115">
        <f t="shared" ref="PZZ55" si="3584">PZY55</f>
        <v>4330.8599999999997</v>
      </c>
      <c r="QAA55" s="115">
        <f t="shared" si="2022"/>
        <v>4330.8599999999997</v>
      </c>
      <c r="QAB55" s="115">
        <f t="shared" si="2022"/>
        <v>4330.8599999999997</v>
      </c>
      <c r="QAC55" s="115">
        <f t="shared" si="2022"/>
        <v>4330.8599999999997</v>
      </c>
      <c r="QAD55" s="115">
        <f t="shared" si="2022"/>
        <v>4330.8599999999997</v>
      </c>
      <c r="QAE55" s="115">
        <f t="shared" si="2022"/>
        <v>4330.8599999999997</v>
      </c>
      <c r="QAF55" s="115">
        <f t="shared" si="2022"/>
        <v>4330.8599999999997</v>
      </c>
      <c r="QAG55" s="115">
        <f t="shared" si="2022"/>
        <v>4330.8599999999997</v>
      </c>
      <c r="QAH55" s="115">
        <f t="shared" si="2022"/>
        <v>4330.8599999999997</v>
      </c>
      <c r="QAI55" s="115">
        <f t="shared" si="2022"/>
        <v>4330.8599999999997</v>
      </c>
      <c r="QAJ55" s="115">
        <f t="shared" si="2022"/>
        <v>4330.8599999999997</v>
      </c>
      <c r="QAK55" s="115">
        <f t="shared" si="2022"/>
        <v>4330.8599999999997</v>
      </c>
      <c r="QAL55" s="95">
        <f t="shared" si="2023"/>
        <v>51970.32</v>
      </c>
      <c r="QAM55" s="106" t="s">
        <v>862</v>
      </c>
      <c r="QAN55" s="105">
        <v>51970.319999999992</v>
      </c>
      <c r="QAO55" s="90">
        <f t="shared" si="2024"/>
        <v>4330.8599999999997</v>
      </c>
      <c r="QAP55" s="115">
        <f t="shared" ref="QAP55" si="3585">QAO55</f>
        <v>4330.8599999999997</v>
      </c>
      <c r="QAQ55" s="115">
        <f t="shared" si="2025"/>
        <v>4330.8599999999997</v>
      </c>
      <c r="QAR55" s="115">
        <f t="shared" si="2025"/>
        <v>4330.8599999999997</v>
      </c>
      <c r="QAS55" s="115">
        <f t="shared" si="2025"/>
        <v>4330.8599999999997</v>
      </c>
      <c r="QAT55" s="115">
        <f t="shared" si="2025"/>
        <v>4330.8599999999997</v>
      </c>
      <c r="QAU55" s="115">
        <f t="shared" si="2025"/>
        <v>4330.8599999999997</v>
      </c>
      <c r="QAV55" s="115">
        <f t="shared" si="2025"/>
        <v>4330.8599999999997</v>
      </c>
      <c r="QAW55" s="115">
        <f t="shared" si="2025"/>
        <v>4330.8599999999997</v>
      </c>
      <c r="QAX55" s="115">
        <f t="shared" si="2025"/>
        <v>4330.8599999999997</v>
      </c>
      <c r="QAY55" s="115">
        <f t="shared" si="2025"/>
        <v>4330.8599999999997</v>
      </c>
      <c r="QAZ55" s="115">
        <f t="shared" si="2025"/>
        <v>4330.8599999999997</v>
      </c>
      <c r="QBA55" s="115">
        <f t="shared" si="2025"/>
        <v>4330.8599999999997</v>
      </c>
      <c r="QBB55" s="95">
        <f t="shared" si="2026"/>
        <v>51970.32</v>
      </c>
      <c r="QBC55" s="106" t="s">
        <v>862</v>
      </c>
      <c r="QBD55" s="105">
        <v>51970.319999999992</v>
      </c>
      <c r="QBE55" s="90">
        <f t="shared" si="2027"/>
        <v>4330.8599999999997</v>
      </c>
      <c r="QBF55" s="115">
        <f t="shared" ref="QBF55" si="3586">QBE55</f>
        <v>4330.8599999999997</v>
      </c>
      <c r="QBG55" s="115">
        <f t="shared" si="2028"/>
        <v>4330.8599999999997</v>
      </c>
      <c r="QBH55" s="115">
        <f t="shared" si="2028"/>
        <v>4330.8599999999997</v>
      </c>
      <c r="QBI55" s="115">
        <f t="shared" si="2028"/>
        <v>4330.8599999999997</v>
      </c>
      <c r="QBJ55" s="115">
        <f t="shared" si="2028"/>
        <v>4330.8599999999997</v>
      </c>
      <c r="QBK55" s="115">
        <f t="shared" si="2028"/>
        <v>4330.8599999999997</v>
      </c>
      <c r="QBL55" s="115">
        <f t="shared" si="2028"/>
        <v>4330.8599999999997</v>
      </c>
      <c r="QBM55" s="115">
        <f t="shared" si="2028"/>
        <v>4330.8599999999997</v>
      </c>
      <c r="QBN55" s="115">
        <f t="shared" si="2028"/>
        <v>4330.8599999999997</v>
      </c>
      <c r="QBO55" s="115">
        <f t="shared" si="2028"/>
        <v>4330.8599999999997</v>
      </c>
      <c r="QBP55" s="115">
        <f t="shared" si="2028"/>
        <v>4330.8599999999997</v>
      </c>
      <c r="QBQ55" s="115">
        <f t="shared" si="2028"/>
        <v>4330.8599999999997</v>
      </c>
      <c r="QBR55" s="95">
        <f t="shared" si="2029"/>
        <v>51970.32</v>
      </c>
      <c r="QBS55" s="106" t="s">
        <v>862</v>
      </c>
      <c r="QBT55" s="105">
        <v>51970.319999999992</v>
      </c>
      <c r="QBU55" s="90">
        <f t="shared" si="2030"/>
        <v>4330.8599999999997</v>
      </c>
      <c r="QBV55" s="115">
        <f t="shared" ref="QBV55" si="3587">QBU55</f>
        <v>4330.8599999999997</v>
      </c>
      <c r="QBW55" s="115">
        <f t="shared" si="2031"/>
        <v>4330.8599999999997</v>
      </c>
      <c r="QBX55" s="115">
        <f t="shared" si="2031"/>
        <v>4330.8599999999997</v>
      </c>
      <c r="QBY55" s="115">
        <f t="shared" si="2031"/>
        <v>4330.8599999999997</v>
      </c>
      <c r="QBZ55" s="115">
        <f t="shared" si="2031"/>
        <v>4330.8599999999997</v>
      </c>
      <c r="QCA55" s="115">
        <f t="shared" si="2031"/>
        <v>4330.8599999999997</v>
      </c>
      <c r="QCB55" s="115">
        <f t="shared" si="2031"/>
        <v>4330.8599999999997</v>
      </c>
      <c r="QCC55" s="115">
        <f t="shared" si="2031"/>
        <v>4330.8599999999997</v>
      </c>
      <c r="QCD55" s="115">
        <f t="shared" si="2031"/>
        <v>4330.8599999999997</v>
      </c>
      <c r="QCE55" s="115">
        <f t="shared" si="2031"/>
        <v>4330.8599999999997</v>
      </c>
      <c r="QCF55" s="115">
        <f t="shared" si="2031"/>
        <v>4330.8599999999997</v>
      </c>
      <c r="QCG55" s="115">
        <f t="shared" si="2031"/>
        <v>4330.8599999999997</v>
      </c>
      <c r="QCH55" s="95">
        <f t="shared" si="2032"/>
        <v>51970.32</v>
      </c>
      <c r="QCI55" s="106" t="s">
        <v>862</v>
      </c>
      <c r="QCJ55" s="105">
        <v>51970.319999999992</v>
      </c>
      <c r="QCK55" s="90">
        <f t="shared" si="2033"/>
        <v>4330.8599999999997</v>
      </c>
      <c r="QCL55" s="115">
        <f t="shared" ref="QCL55" si="3588">QCK55</f>
        <v>4330.8599999999997</v>
      </c>
      <c r="QCM55" s="115">
        <f t="shared" si="2034"/>
        <v>4330.8599999999997</v>
      </c>
      <c r="QCN55" s="115">
        <f t="shared" si="2034"/>
        <v>4330.8599999999997</v>
      </c>
      <c r="QCO55" s="115">
        <f t="shared" si="2034"/>
        <v>4330.8599999999997</v>
      </c>
      <c r="QCP55" s="115">
        <f t="shared" si="2034"/>
        <v>4330.8599999999997</v>
      </c>
      <c r="QCQ55" s="115">
        <f t="shared" si="2034"/>
        <v>4330.8599999999997</v>
      </c>
      <c r="QCR55" s="115">
        <f t="shared" si="2034"/>
        <v>4330.8599999999997</v>
      </c>
      <c r="QCS55" s="115">
        <f t="shared" si="2034"/>
        <v>4330.8599999999997</v>
      </c>
      <c r="QCT55" s="115">
        <f t="shared" si="2034"/>
        <v>4330.8599999999997</v>
      </c>
      <c r="QCU55" s="115">
        <f t="shared" si="2034"/>
        <v>4330.8599999999997</v>
      </c>
      <c r="QCV55" s="115">
        <f t="shared" si="2034"/>
        <v>4330.8599999999997</v>
      </c>
      <c r="QCW55" s="115">
        <f t="shared" si="2034"/>
        <v>4330.8599999999997</v>
      </c>
      <c r="QCX55" s="95">
        <f t="shared" si="2035"/>
        <v>51970.32</v>
      </c>
      <c r="QCY55" s="106" t="s">
        <v>862</v>
      </c>
      <c r="QCZ55" s="105">
        <v>51970.319999999992</v>
      </c>
      <c r="QDA55" s="90">
        <f t="shared" si="2036"/>
        <v>4330.8599999999997</v>
      </c>
      <c r="QDB55" s="115">
        <f t="shared" ref="QDB55" si="3589">QDA55</f>
        <v>4330.8599999999997</v>
      </c>
      <c r="QDC55" s="115">
        <f t="shared" si="2037"/>
        <v>4330.8599999999997</v>
      </c>
      <c r="QDD55" s="115">
        <f t="shared" si="2037"/>
        <v>4330.8599999999997</v>
      </c>
      <c r="QDE55" s="115">
        <f t="shared" si="2037"/>
        <v>4330.8599999999997</v>
      </c>
      <c r="QDF55" s="115">
        <f t="shared" si="2037"/>
        <v>4330.8599999999997</v>
      </c>
      <c r="QDG55" s="115">
        <f t="shared" si="2037"/>
        <v>4330.8599999999997</v>
      </c>
      <c r="QDH55" s="115">
        <f t="shared" si="2037"/>
        <v>4330.8599999999997</v>
      </c>
      <c r="QDI55" s="115">
        <f t="shared" si="2037"/>
        <v>4330.8599999999997</v>
      </c>
      <c r="QDJ55" s="115">
        <f t="shared" si="2037"/>
        <v>4330.8599999999997</v>
      </c>
      <c r="QDK55" s="115">
        <f t="shared" si="2037"/>
        <v>4330.8599999999997</v>
      </c>
      <c r="QDL55" s="115">
        <f t="shared" si="2037"/>
        <v>4330.8599999999997</v>
      </c>
      <c r="QDM55" s="115">
        <f t="shared" si="2037"/>
        <v>4330.8599999999997</v>
      </c>
      <c r="QDN55" s="95">
        <f t="shared" si="2038"/>
        <v>51970.32</v>
      </c>
      <c r="QDO55" s="106" t="s">
        <v>862</v>
      </c>
      <c r="QDP55" s="105">
        <v>51970.319999999992</v>
      </c>
      <c r="QDQ55" s="90">
        <f t="shared" si="2039"/>
        <v>4330.8599999999997</v>
      </c>
      <c r="QDR55" s="115">
        <f t="shared" ref="QDR55" si="3590">QDQ55</f>
        <v>4330.8599999999997</v>
      </c>
      <c r="QDS55" s="115">
        <f t="shared" si="2040"/>
        <v>4330.8599999999997</v>
      </c>
      <c r="QDT55" s="115">
        <f t="shared" si="2040"/>
        <v>4330.8599999999997</v>
      </c>
      <c r="QDU55" s="115">
        <f t="shared" si="2040"/>
        <v>4330.8599999999997</v>
      </c>
      <c r="QDV55" s="115">
        <f t="shared" si="2040"/>
        <v>4330.8599999999997</v>
      </c>
      <c r="QDW55" s="115">
        <f t="shared" si="2040"/>
        <v>4330.8599999999997</v>
      </c>
      <c r="QDX55" s="115">
        <f t="shared" si="2040"/>
        <v>4330.8599999999997</v>
      </c>
      <c r="QDY55" s="115">
        <f t="shared" si="2040"/>
        <v>4330.8599999999997</v>
      </c>
      <c r="QDZ55" s="115">
        <f t="shared" si="2040"/>
        <v>4330.8599999999997</v>
      </c>
      <c r="QEA55" s="115">
        <f t="shared" si="2040"/>
        <v>4330.8599999999997</v>
      </c>
      <c r="QEB55" s="115">
        <f t="shared" si="2040"/>
        <v>4330.8599999999997</v>
      </c>
      <c r="QEC55" s="115">
        <f t="shared" si="2040"/>
        <v>4330.8599999999997</v>
      </c>
      <c r="QED55" s="95">
        <f t="shared" si="2041"/>
        <v>51970.32</v>
      </c>
      <c r="QEE55" s="106" t="s">
        <v>862</v>
      </c>
      <c r="QEF55" s="105">
        <v>51970.319999999992</v>
      </c>
      <c r="QEG55" s="90">
        <f t="shared" si="2042"/>
        <v>4330.8599999999997</v>
      </c>
      <c r="QEH55" s="115">
        <f t="shared" ref="QEH55" si="3591">QEG55</f>
        <v>4330.8599999999997</v>
      </c>
      <c r="QEI55" s="115">
        <f t="shared" si="2043"/>
        <v>4330.8599999999997</v>
      </c>
      <c r="QEJ55" s="115">
        <f t="shared" si="2043"/>
        <v>4330.8599999999997</v>
      </c>
      <c r="QEK55" s="115">
        <f t="shared" si="2043"/>
        <v>4330.8599999999997</v>
      </c>
      <c r="QEL55" s="115">
        <f t="shared" si="2043"/>
        <v>4330.8599999999997</v>
      </c>
      <c r="QEM55" s="115">
        <f t="shared" si="2043"/>
        <v>4330.8599999999997</v>
      </c>
      <c r="QEN55" s="115">
        <f t="shared" si="2043"/>
        <v>4330.8599999999997</v>
      </c>
      <c r="QEO55" s="115">
        <f t="shared" si="2043"/>
        <v>4330.8599999999997</v>
      </c>
      <c r="QEP55" s="115">
        <f t="shared" si="2043"/>
        <v>4330.8599999999997</v>
      </c>
      <c r="QEQ55" s="115">
        <f t="shared" si="2043"/>
        <v>4330.8599999999997</v>
      </c>
      <c r="QER55" s="115">
        <f t="shared" si="2043"/>
        <v>4330.8599999999997</v>
      </c>
      <c r="QES55" s="115">
        <f t="shared" si="2043"/>
        <v>4330.8599999999997</v>
      </c>
      <c r="QET55" s="95">
        <f t="shared" si="2044"/>
        <v>51970.32</v>
      </c>
      <c r="QEU55" s="106" t="s">
        <v>862</v>
      </c>
      <c r="QEV55" s="105">
        <v>51970.319999999992</v>
      </c>
      <c r="QEW55" s="90">
        <f t="shared" si="2045"/>
        <v>4330.8599999999997</v>
      </c>
      <c r="QEX55" s="115">
        <f t="shared" ref="QEX55" si="3592">QEW55</f>
        <v>4330.8599999999997</v>
      </c>
      <c r="QEY55" s="115">
        <f t="shared" si="2046"/>
        <v>4330.8599999999997</v>
      </c>
      <c r="QEZ55" s="115">
        <f t="shared" si="2046"/>
        <v>4330.8599999999997</v>
      </c>
      <c r="QFA55" s="115">
        <f t="shared" si="2046"/>
        <v>4330.8599999999997</v>
      </c>
      <c r="QFB55" s="115">
        <f t="shared" si="2046"/>
        <v>4330.8599999999997</v>
      </c>
      <c r="QFC55" s="115">
        <f t="shared" si="2046"/>
        <v>4330.8599999999997</v>
      </c>
      <c r="QFD55" s="115">
        <f t="shared" si="2046"/>
        <v>4330.8599999999997</v>
      </c>
      <c r="QFE55" s="115">
        <f t="shared" si="2046"/>
        <v>4330.8599999999997</v>
      </c>
      <c r="QFF55" s="115">
        <f t="shared" si="2046"/>
        <v>4330.8599999999997</v>
      </c>
      <c r="QFG55" s="115">
        <f t="shared" si="2046"/>
        <v>4330.8599999999997</v>
      </c>
      <c r="QFH55" s="115">
        <f t="shared" si="2046"/>
        <v>4330.8599999999997</v>
      </c>
      <c r="QFI55" s="115">
        <f t="shared" si="2046"/>
        <v>4330.8599999999997</v>
      </c>
      <c r="QFJ55" s="95">
        <f t="shared" si="2047"/>
        <v>51970.32</v>
      </c>
      <c r="QFK55" s="106" t="s">
        <v>862</v>
      </c>
      <c r="QFL55" s="105">
        <v>51970.319999999992</v>
      </c>
      <c r="QFM55" s="90">
        <f t="shared" si="2048"/>
        <v>4330.8599999999997</v>
      </c>
      <c r="QFN55" s="115">
        <f t="shared" ref="QFN55" si="3593">QFM55</f>
        <v>4330.8599999999997</v>
      </c>
      <c r="QFO55" s="115">
        <f t="shared" si="2049"/>
        <v>4330.8599999999997</v>
      </c>
      <c r="QFP55" s="115">
        <f t="shared" si="2049"/>
        <v>4330.8599999999997</v>
      </c>
      <c r="QFQ55" s="115">
        <f t="shared" si="2049"/>
        <v>4330.8599999999997</v>
      </c>
      <c r="QFR55" s="115">
        <f t="shared" si="2049"/>
        <v>4330.8599999999997</v>
      </c>
      <c r="QFS55" s="115">
        <f t="shared" si="2049"/>
        <v>4330.8599999999997</v>
      </c>
      <c r="QFT55" s="115">
        <f t="shared" si="2049"/>
        <v>4330.8599999999997</v>
      </c>
      <c r="QFU55" s="115">
        <f t="shared" si="2049"/>
        <v>4330.8599999999997</v>
      </c>
      <c r="QFV55" s="115">
        <f t="shared" si="2049"/>
        <v>4330.8599999999997</v>
      </c>
      <c r="QFW55" s="115">
        <f t="shared" si="2049"/>
        <v>4330.8599999999997</v>
      </c>
      <c r="QFX55" s="115">
        <f t="shared" si="2049"/>
        <v>4330.8599999999997</v>
      </c>
      <c r="QFY55" s="115">
        <f t="shared" si="2049"/>
        <v>4330.8599999999997</v>
      </c>
      <c r="QFZ55" s="95">
        <f t="shared" si="2050"/>
        <v>51970.32</v>
      </c>
      <c r="QGA55" s="106" t="s">
        <v>862</v>
      </c>
      <c r="QGB55" s="105">
        <v>51970.319999999992</v>
      </c>
      <c r="QGC55" s="90">
        <f t="shared" si="2051"/>
        <v>4330.8599999999997</v>
      </c>
      <c r="QGD55" s="115">
        <f t="shared" ref="QGD55" si="3594">QGC55</f>
        <v>4330.8599999999997</v>
      </c>
      <c r="QGE55" s="115">
        <f t="shared" si="2052"/>
        <v>4330.8599999999997</v>
      </c>
      <c r="QGF55" s="115">
        <f t="shared" si="2052"/>
        <v>4330.8599999999997</v>
      </c>
      <c r="QGG55" s="115">
        <f t="shared" si="2052"/>
        <v>4330.8599999999997</v>
      </c>
      <c r="QGH55" s="115">
        <f t="shared" si="2052"/>
        <v>4330.8599999999997</v>
      </c>
      <c r="QGI55" s="115">
        <f t="shared" si="2052"/>
        <v>4330.8599999999997</v>
      </c>
      <c r="QGJ55" s="115">
        <f t="shared" si="2052"/>
        <v>4330.8599999999997</v>
      </c>
      <c r="QGK55" s="115">
        <f t="shared" si="2052"/>
        <v>4330.8599999999997</v>
      </c>
      <c r="QGL55" s="115">
        <f t="shared" si="2052"/>
        <v>4330.8599999999997</v>
      </c>
      <c r="QGM55" s="115">
        <f t="shared" si="2052"/>
        <v>4330.8599999999997</v>
      </c>
      <c r="QGN55" s="115">
        <f t="shared" si="2052"/>
        <v>4330.8599999999997</v>
      </c>
      <c r="QGO55" s="115">
        <f t="shared" si="2052"/>
        <v>4330.8599999999997</v>
      </c>
      <c r="QGP55" s="95">
        <f t="shared" si="2053"/>
        <v>51970.32</v>
      </c>
      <c r="QGQ55" s="106" t="s">
        <v>862</v>
      </c>
      <c r="QGR55" s="105">
        <v>51970.319999999992</v>
      </c>
      <c r="QGS55" s="90">
        <f t="shared" si="2054"/>
        <v>4330.8599999999997</v>
      </c>
      <c r="QGT55" s="115">
        <f t="shared" ref="QGT55" si="3595">QGS55</f>
        <v>4330.8599999999997</v>
      </c>
      <c r="QGU55" s="115">
        <f t="shared" si="2055"/>
        <v>4330.8599999999997</v>
      </c>
      <c r="QGV55" s="115">
        <f t="shared" si="2055"/>
        <v>4330.8599999999997</v>
      </c>
      <c r="QGW55" s="115">
        <f t="shared" si="2055"/>
        <v>4330.8599999999997</v>
      </c>
      <c r="QGX55" s="115">
        <f t="shared" si="2055"/>
        <v>4330.8599999999997</v>
      </c>
      <c r="QGY55" s="115">
        <f t="shared" si="2055"/>
        <v>4330.8599999999997</v>
      </c>
      <c r="QGZ55" s="115">
        <f t="shared" si="2055"/>
        <v>4330.8599999999997</v>
      </c>
      <c r="QHA55" s="115">
        <f t="shared" si="2055"/>
        <v>4330.8599999999997</v>
      </c>
      <c r="QHB55" s="115">
        <f t="shared" si="2055"/>
        <v>4330.8599999999997</v>
      </c>
      <c r="QHC55" s="115">
        <f t="shared" si="2055"/>
        <v>4330.8599999999997</v>
      </c>
      <c r="QHD55" s="115">
        <f t="shared" si="2055"/>
        <v>4330.8599999999997</v>
      </c>
      <c r="QHE55" s="115">
        <f t="shared" si="2055"/>
        <v>4330.8599999999997</v>
      </c>
      <c r="QHF55" s="95">
        <f t="shared" si="2056"/>
        <v>51970.32</v>
      </c>
      <c r="QHG55" s="106" t="s">
        <v>862</v>
      </c>
      <c r="QHH55" s="105">
        <v>51970.319999999992</v>
      </c>
      <c r="QHI55" s="90">
        <f t="shared" si="2057"/>
        <v>4330.8599999999997</v>
      </c>
      <c r="QHJ55" s="115">
        <f t="shared" ref="QHJ55" si="3596">QHI55</f>
        <v>4330.8599999999997</v>
      </c>
      <c r="QHK55" s="115">
        <f t="shared" si="2058"/>
        <v>4330.8599999999997</v>
      </c>
      <c r="QHL55" s="115">
        <f t="shared" si="2058"/>
        <v>4330.8599999999997</v>
      </c>
      <c r="QHM55" s="115">
        <f t="shared" si="2058"/>
        <v>4330.8599999999997</v>
      </c>
      <c r="QHN55" s="115">
        <f t="shared" si="2058"/>
        <v>4330.8599999999997</v>
      </c>
      <c r="QHO55" s="115">
        <f t="shared" si="2058"/>
        <v>4330.8599999999997</v>
      </c>
      <c r="QHP55" s="115">
        <f t="shared" si="2058"/>
        <v>4330.8599999999997</v>
      </c>
      <c r="QHQ55" s="115">
        <f t="shared" si="2058"/>
        <v>4330.8599999999997</v>
      </c>
      <c r="QHR55" s="115">
        <f t="shared" si="2058"/>
        <v>4330.8599999999997</v>
      </c>
      <c r="QHS55" s="115">
        <f t="shared" si="2058"/>
        <v>4330.8599999999997</v>
      </c>
      <c r="QHT55" s="115">
        <f t="shared" si="2058"/>
        <v>4330.8599999999997</v>
      </c>
      <c r="QHU55" s="115">
        <f t="shared" si="2058"/>
        <v>4330.8599999999997</v>
      </c>
      <c r="QHV55" s="95">
        <f t="shared" si="2059"/>
        <v>51970.32</v>
      </c>
      <c r="QHW55" s="106" t="s">
        <v>862</v>
      </c>
      <c r="QHX55" s="105">
        <v>51970.319999999992</v>
      </c>
      <c r="QHY55" s="90">
        <f t="shared" si="2060"/>
        <v>4330.8599999999997</v>
      </c>
      <c r="QHZ55" s="115">
        <f t="shared" ref="QHZ55" si="3597">QHY55</f>
        <v>4330.8599999999997</v>
      </c>
      <c r="QIA55" s="115">
        <f t="shared" si="2061"/>
        <v>4330.8599999999997</v>
      </c>
      <c r="QIB55" s="115">
        <f t="shared" si="2061"/>
        <v>4330.8599999999997</v>
      </c>
      <c r="QIC55" s="115">
        <f t="shared" si="2061"/>
        <v>4330.8599999999997</v>
      </c>
      <c r="QID55" s="115">
        <f t="shared" si="2061"/>
        <v>4330.8599999999997</v>
      </c>
      <c r="QIE55" s="115">
        <f t="shared" si="2061"/>
        <v>4330.8599999999997</v>
      </c>
      <c r="QIF55" s="115">
        <f t="shared" si="2061"/>
        <v>4330.8599999999997</v>
      </c>
      <c r="QIG55" s="115">
        <f t="shared" si="2061"/>
        <v>4330.8599999999997</v>
      </c>
      <c r="QIH55" s="115">
        <f t="shared" si="2061"/>
        <v>4330.8599999999997</v>
      </c>
      <c r="QII55" s="115">
        <f t="shared" si="2061"/>
        <v>4330.8599999999997</v>
      </c>
      <c r="QIJ55" s="115">
        <f t="shared" si="2061"/>
        <v>4330.8599999999997</v>
      </c>
      <c r="QIK55" s="115">
        <f t="shared" si="2061"/>
        <v>4330.8599999999997</v>
      </c>
      <c r="QIL55" s="95">
        <f t="shared" si="2062"/>
        <v>51970.32</v>
      </c>
      <c r="QIM55" s="106" t="s">
        <v>862</v>
      </c>
      <c r="QIN55" s="105">
        <v>51970.319999999992</v>
      </c>
      <c r="QIO55" s="90">
        <f t="shared" si="2063"/>
        <v>4330.8599999999997</v>
      </c>
      <c r="QIP55" s="115">
        <f t="shared" ref="QIP55" si="3598">QIO55</f>
        <v>4330.8599999999997</v>
      </c>
      <c r="QIQ55" s="115">
        <f t="shared" si="2064"/>
        <v>4330.8599999999997</v>
      </c>
      <c r="QIR55" s="115">
        <f t="shared" si="2064"/>
        <v>4330.8599999999997</v>
      </c>
      <c r="QIS55" s="115">
        <f t="shared" si="2064"/>
        <v>4330.8599999999997</v>
      </c>
      <c r="QIT55" s="115">
        <f t="shared" si="2064"/>
        <v>4330.8599999999997</v>
      </c>
      <c r="QIU55" s="115">
        <f t="shared" si="2064"/>
        <v>4330.8599999999997</v>
      </c>
      <c r="QIV55" s="115">
        <f t="shared" si="2064"/>
        <v>4330.8599999999997</v>
      </c>
      <c r="QIW55" s="115">
        <f t="shared" si="2064"/>
        <v>4330.8599999999997</v>
      </c>
      <c r="QIX55" s="115">
        <f t="shared" si="2064"/>
        <v>4330.8599999999997</v>
      </c>
      <c r="QIY55" s="115">
        <f t="shared" si="2064"/>
        <v>4330.8599999999997</v>
      </c>
      <c r="QIZ55" s="115">
        <f t="shared" si="2064"/>
        <v>4330.8599999999997</v>
      </c>
      <c r="QJA55" s="115">
        <f t="shared" si="2064"/>
        <v>4330.8599999999997</v>
      </c>
      <c r="QJB55" s="95">
        <f t="shared" si="2065"/>
        <v>51970.32</v>
      </c>
      <c r="QJC55" s="106" t="s">
        <v>862</v>
      </c>
      <c r="QJD55" s="105">
        <v>51970.319999999992</v>
      </c>
      <c r="QJE55" s="90">
        <f t="shared" si="2066"/>
        <v>4330.8599999999997</v>
      </c>
      <c r="QJF55" s="115">
        <f t="shared" ref="QJF55" si="3599">QJE55</f>
        <v>4330.8599999999997</v>
      </c>
      <c r="QJG55" s="115">
        <f t="shared" si="2067"/>
        <v>4330.8599999999997</v>
      </c>
      <c r="QJH55" s="115">
        <f t="shared" si="2067"/>
        <v>4330.8599999999997</v>
      </c>
      <c r="QJI55" s="115">
        <f t="shared" si="2067"/>
        <v>4330.8599999999997</v>
      </c>
      <c r="QJJ55" s="115">
        <f t="shared" si="2067"/>
        <v>4330.8599999999997</v>
      </c>
      <c r="QJK55" s="115">
        <f t="shared" si="2067"/>
        <v>4330.8599999999997</v>
      </c>
      <c r="QJL55" s="115">
        <f t="shared" si="2067"/>
        <v>4330.8599999999997</v>
      </c>
      <c r="QJM55" s="115">
        <f t="shared" si="2067"/>
        <v>4330.8599999999997</v>
      </c>
      <c r="QJN55" s="115">
        <f t="shared" si="2067"/>
        <v>4330.8599999999997</v>
      </c>
      <c r="QJO55" s="115">
        <f t="shared" si="2067"/>
        <v>4330.8599999999997</v>
      </c>
      <c r="QJP55" s="115">
        <f t="shared" si="2067"/>
        <v>4330.8599999999997</v>
      </c>
      <c r="QJQ55" s="115">
        <f t="shared" si="2067"/>
        <v>4330.8599999999997</v>
      </c>
      <c r="QJR55" s="95">
        <f t="shared" si="2068"/>
        <v>51970.32</v>
      </c>
      <c r="QJS55" s="106" t="s">
        <v>862</v>
      </c>
      <c r="QJT55" s="105">
        <v>51970.319999999992</v>
      </c>
      <c r="QJU55" s="90">
        <f t="shared" si="2069"/>
        <v>4330.8599999999997</v>
      </c>
      <c r="QJV55" s="115">
        <f t="shared" ref="QJV55" si="3600">QJU55</f>
        <v>4330.8599999999997</v>
      </c>
      <c r="QJW55" s="115">
        <f t="shared" si="2070"/>
        <v>4330.8599999999997</v>
      </c>
      <c r="QJX55" s="115">
        <f t="shared" si="2070"/>
        <v>4330.8599999999997</v>
      </c>
      <c r="QJY55" s="115">
        <f t="shared" si="2070"/>
        <v>4330.8599999999997</v>
      </c>
      <c r="QJZ55" s="115">
        <f t="shared" si="2070"/>
        <v>4330.8599999999997</v>
      </c>
      <c r="QKA55" s="115">
        <f t="shared" si="2070"/>
        <v>4330.8599999999997</v>
      </c>
      <c r="QKB55" s="115">
        <f t="shared" si="2070"/>
        <v>4330.8599999999997</v>
      </c>
      <c r="QKC55" s="115">
        <f t="shared" si="2070"/>
        <v>4330.8599999999997</v>
      </c>
      <c r="QKD55" s="115">
        <f t="shared" si="2070"/>
        <v>4330.8599999999997</v>
      </c>
      <c r="QKE55" s="115">
        <f t="shared" si="2070"/>
        <v>4330.8599999999997</v>
      </c>
      <c r="QKF55" s="115">
        <f t="shared" si="2070"/>
        <v>4330.8599999999997</v>
      </c>
      <c r="QKG55" s="115">
        <f t="shared" si="2070"/>
        <v>4330.8599999999997</v>
      </c>
      <c r="QKH55" s="95">
        <f t="shared" si="2071"/>
        <v>51970.32</v>
      </c>
      <c r="QKI55" s="106" t="s">
        <v>862</v>
      </c>
      <c r="QKJ55" s="105">
        <v>51970.319999999992</v>
      </c>
      <c r="QKK55" s="90">
        <f t="shared" si="2072"/>
        <v>4330.8599999999997</v>
      </c>
      <c r="QKL55" s="115">
        <f t="shared" ref="QKL55" si="3601">QKK55</f>
        <v>4330.8599999999997</v>
      </c>
      <c r="QKM55" s="115">
        <f t="shared" si="2073"/>
        <v>4330.8599999999997</v>
      </c>
      <c r="QKN55" s="115">
        <f t="shared" si="2073"/>
        <v>4330.8599999999997</v>
      </c>
      <c r="QKO55" s="115">
        <f t="shared" si="2073"/>
        <v>4330.8599999999997</v>
      </c>
      <c r="QKP55" s="115">
        <f t="shared" si="2073"/>
        <v>4330.8599999999997</v>
      </c>
      <c r="QKQ55" s="115">
        <f t="shared" si="2073"/>
        <v>4330.8599999999997</v>
      </c>
      <c r="QKR55" s="115">
        <f t="shared" si="2073"/>
        <v>4330.8599999999997</v>
      </c>
      <c r="QKS55" s="115">
        <f t="shared" si="2073"/>
        <v>4330.8599999999997</v>
      </c>
      <c r="QKT55" s="115">
        <f t="shared" si="2073"/>
        <v>4330.8599999999997</v>
      </c>
      <c r="QKU55" s="115">
        <f t="shared" si="2073"/>
        <v>4330.8599999999997</v>
      </c>
      <c r="QKV55" s="115">
        <f t="shared" si="2073"/>
        <v>4330.8599999999997</v>
      </c>
      <c r="QKW55" s="115">
        <f t="shared" si="2073"/>
        <v>4330.8599999999997</v>
      </c>
      <c r="QKX55" s="95">
        <f t="shared" si="2074"/>
        <v>51970.32</v>
      </c>
      <c r="QKY55" s="106" t="s">
        <v>862</v>
      </c>
      <c r="QKZ55" s="105">
        <v>51970.319999999992</v>
      </c>
      <c r="QLA55" s="90">
        <f t="shared" si="2075"/>
        <v>4330.8599999999997</v>
      </c>
      <c r="QLB55" s="115">
        <f t="shared" ref="QLB55" si="3602">QLA55</f>
        <v>4330.8599999999997</v>
      </c>
      <c r="QLC55" s="115">
        <f t="shared" si="2076"/>
        <v>4330.8599999999997</v>
      </c>
      <c r="QLD55" s="115">
        <f t="shared" si="2076"/>
        <v>4330.8599999999997</v>
      </c>
      <c r="QLE55" s="115">
        <f t="shared" si="2076"/>
        <v>4330.8599999999997</v>
      </c>
      <c r="QLF55" s="115">
        <f t="shared" si="2076"/>
        <v>4330.8599999999997</v>
      </c>
      <c r="QLG55" s="115">
        <f t="shared" si="2076"/>
        <v>4330.8599999999997</v>
      </c>
      <c r="QLH55" s="115">
        <f t="shared" si="2076"/>
        <v>4330.8599999999997</v>
      </c>
      <c r="QLI55" s="115">
        <f t="shared" si="2076"/>
        <v>4330.8599999999997</v>
      </c>
      <c r="QLJ55" s="115">
        <f t="shared" si="2076"/>
        <v>4330.8599999999997</v>
      </c>
      <c r="QLK55" s="115">
        <f t="shared" si="2076"/>
        <v>4330.8599999999997</v>
      </c>
      <c r="QLL55" s="115">
        <f t="shared" si="2076"/>
        <v>4330.8599999999997</v>
      </c>
      <c r="QLM55" s="115">
        <f t="shared" si="2076"/>
        <v>4330.8599999999997</v>
      </c>
      <c r="QLN55" s="95">
        <f t="shared" si="2077"/>
        <v>51970.32</v>
      </c>
      <c r="QLO55" s="106" t="s">
        <v>862</v>
      </c>
      <c r="QLP55" s="105">
        <v>51970.319999999992</v>
      </c>
      <c r="QLQ55" s="90">
        <f t="shared" si="2078"/>
        <v>4330.8599999999997</v>
      </c>
      <c r="QLR55" s="115">
        <f t="shared" ref="QLR55" si="3603">QLQ55</f>
        <v>4330.8599999999997</v>
      </c>
      <c r="QLS55" s="115">
        <f t="shared" si="2079"/>
        <v>4330.8599999999997</v>
      </c>
      <c r="QLT55" s="115">
        <f t="shared" si="2079"/>
        <v>4330.8599999999997</v>
      </c>
      <c r="QLU55" s="115">
        <f t="shared" si="2079"/>
        <v>4330.8599999999997</v>
      </c>
      <c r="QLV55" s="115">
        <f t="shared" si="2079"/>
        <v>4330.8599999999997</v>
      </c>
      <c r="QLW55" s="115">
        <f t="shared" si="2079"/>
        <v>4330.8599999999997</v>
      </c>
      <c r="QLX55" s="115">
        <f t="shared" si="2079"/>
        <v>4330.8599999999997</v>
      </c>
      <c r="QLY55" s="115">
        <f t="shared" si="2079"/>
        <v>4330.8599999999997</v>
      </c>
      <c r="QLZ55" s="115">
        <f t="shared" si="2079"/>
        <v>4330.8599999999997</v>
      </c>
      <c r="QMA55" s="115">
        <f t="shared" si="2079"/>
        <v>4330.8599999999997</v>
      </c>
      <c r="QMB55" s="115">
        <f t="shared" si="2079"/>
        <v>4330.8599999999997</v>
      </c>
      <c r="QMC55" s="115">
        <f t="shared" si="2079"/>
        <v>4330.8599999999997</v>
      </c>
      <c r="QMD55" s="95">
        <f t="shared" si="2080"/>
        <v>51970.32</v>
      </c>
      <c r="QME55" s="106" t="s">
        <v>862</v>
      </c>
      <c r="QMF55" s="105">
        <v>51970.319999999992</v>
      </c>
      <c r="QMG55" s="90">
        <f t="shared" si="2081"/>
        <v>4330.8599999999997</v>
      </c>
      <c r="QMH55" s="115">
        <f t="shared" ref="QMH55" si="3604">QMG55</f>
        <v>4330.8599999999997</v>
      </c>
      <c r="QMI55" s="115">
        <f t="shared" si="2082"/>
        <v>4330.8599999999997</v>
      </c>
      <c r="QMJ55" s="115">
        <f t="shared" si="2082"/>
        <v>4330.8599999999997</v>
      </c>
      <c r="QMK55" s="115">
        <f t="shared" si="2082"/>
        <v>4330.8599999999997</v>
      </c>
      <c r="QML55" s="115">
        <f t="shared" si="2082"/>
        <v>4330.8599999999997</v>
      </c>
      <c r="QMM55" s="115">
        <f t="shared" si="2082"/>
        <v>4330.8599999999997</v>
      </c>
      <c r="QMN55" s="115">
        <f t="shared" si="2082"/>
        <v>4330.8599999999997</v>
      </c>
      <c r="QMO55" s="115">
        <f t="shared" si="2082"/>
        <v>4330.8599999999997</v>
      </c>
      <c r="QMP55" s="115">
        <f t="shared" si="2082"/>
        <v>4330.8599999999997</v>
      </c>
      <c r="QMQ55" s="115">
        <f t="shared" si="2082"/>
        <v>4330.8599999999997</v>
      </c>
      <c r="QMR55" s="115">
        <f t="shared" si="2082"/>
        <v>4330.8599999999997</v>
      </c>
      <c r="QMS55" s="115">
        <f t="shared" si="2082"/>
        <v>4330.8599999999997</v>
      </c>
      <c r="QMT55" s="95">
        <f t="shared" si="2083"/>
        <v>51970.32</v>
      </c>
      <c r="QMU55" s="106" t="s">
        <v>862</v>
      </c>
      <c r="QMV55" s="105">
        <v>51970.319999999992</v>
      </c>
      <c r="QMW55" s="90">
        <f t="shared" si="2084"/>
        <v>4330.8599999999997</v>
      </c>
      <c r="QMX55" s="115">
        <f t="shared" ref="QMX55" si="3605">QMW55</f>
        <v>4330.8599999999997</v>
      </c>
      <c r="QMY55" s="115">
        <f t="shared" si="2085"/>
        <v>4330.8599999999997</v>
      </c>
      <c r="QMZ55" s="115">
        <f t="shared" si="2085"/>
        <v>4330.8599999999997</v>
      </c>
      <c r="QNA55" s="115">
        <f t="shared" si="2085"/>
        <v>4330.8599999999997</v>
      </c>
      <c r="QNB55" s="115">
        <f t="shared" si="2085"/>
        <v>4330.8599999999997</v>
      </c>
      <c r="QNC55" s="115">
        <f t="shared" si="2085"/>
        <v>4330.8599999999997</v>
      </c>
      <c r="QND55" s="115">
        <f t="shared" si="2085"/>
        <v>4330.8599999999997</v>
      </c>
      <c r="QNE55" s="115">
        <f t="shared" si="2085"/>
        <v>4330.8599999999997</v>
      </c>
      <c r="QNF55" s="115">
        <f t="shared" si="2085"/>
        <v>4330.8599999999997</v>
      </c>
      <c r="QNG55" s="115">
        <f t="shared" si="2085"/>
        <v>4330.8599999999997</v>
      </c>
      <c r="QNH55" s="115">
        <f t="shared" si="2085"/>
        <v>4330.8599999999997</v>
      </c>
      <c r="QNI55" s="115">
        <f t="shared" si="2085"/>
        <v>4330.8599999999997</v>
      </c>
      <c r="QNJ55" s="95">
        <f t="shared" si="2086"/>
        <v>51970.32</v>
      </c>
      <c r="QNK55" s="106" t="s">
        <v>862</v>
      </c>
      <c r="QNL55" s="105">
        <v>51970.319999999992</v>
      </c>
      <c r="QNM55" s="90">
        <f t="shared" si="2087"/>
        <v>4330.8599999999997</v>
      </c>
      <c r="QNN55" s="115">
        <f t="shared" ref="QNN55" si="3606">QNM55</f>
        <v>4330.8599999999997</v>
      </c>
      <c r="QNO55" s="115">
        <f t="shared" si="2088"/>
        <v>4330.8599999999997</v>
      </c>
      <c r="QNP55" s="115">
        <f t="shared" si="2088"/>
        <v>4330.8599999999997</v>
      </c>
      <c r="QNQ55" s="115">
        <f t="shared" si="2088"/>
        <v>4330.8599999999997</v>
      </c>
      <c r="QNR55" s="115">
        <f t="shared" si="2088"/>
        <v>4330.8599999999997</v>
      </c>
      <c r="QNS55" s="115">
        <f t="shared" si="2088"/>
        <v>4330.8599999999997</v>
      </c>
      <c r="QNT55" s="115">
        <f t="shared" si="2088"/>
        <v>4330.8599999999997</v>
      </c>
      <c r="QNU55" s="115">
        <f t="shared" si="2088"/>
        <v>4330.8599999999997</v>
      </c>
      <c r="QNV55" s="115">
        <f t="shared" si="2088"/>
        <v>4330.8599999999997</v>
      </c>
      <c r="QNW55" s="115">
        <f t="shared" si="2088"/>
        <v>4330.8599999999997</v>
      </c>
      <c r="QNX55" s="115">
        <f t="shared" si="2088"/>
        <v>4330.8599999999997</v>
      </c>
      <c r="QNY55" s="115">
        <f t="shared" si="2088"/>
        <v>4330.8599999999997</v>
      </c>
      <c r="QNZ55" s="95">
        <f t="shared" si="2089"/>
        <v>51970.32</v>
      </c>
      <c r="QOA55" s="106" t="s">
        <v>862</v>
      </c>
      <c r="QOB55" s="105">
        <v>51970.319999999992</v>
      </c>
      <c r="QOC55" s="90">
        <f t="shared" si="2090"/>
        <v>4330.8599999999997</v>
      </c>
      <c r="QOD55" s="115">
        <f t="shared" ref="QOD55" si="3607">QOC55</f>
        <v>4330.8599999999997</v>
      </c>
      <c r="QOE55" s="115">
        <f t="shared" si="2091"/>
        <v>4330.8599999999997</v>
      </c>
      <c r="QOF55" s="115">
        <f t="shared" si="2091"/>
        <v>4330.8599999999997</v>
      </c>
      <c r="QOG55" s="115">
        <f t="shared" si="2091"/>
        <v>4330.8599999999997</v>
      </c>
      <c r="QOH55" s="115">
        <f t="shared" si="2091"/>
        <v>4330.8599999999997</v>
      </c>
      <c r="QOI55" s="115">
        <f t="shared" si="2091"/>
        <v>4330.8599999999997</v>
      </c>
      <c r="QOJ55" s="115">
        <f t="shared" si="2091"/>
        <v>4330.8599999999997</v>
      </c>
      <c r="QOK55" s="115">
        <f t="shared" si="2091"/>
        <v>4330.8599999999997</v>
      </c>
      <c r="QOL55" s="115">
        <f t="shared" si="2091"/>
        <v>4330.8599999999997</v>
      </c>
      <c r="QOM55" s="115">
        <f t="shared" si="2091"/>
        <v>4330.8599999999997</v>
      </c>
      <c r="QON55" s="115">
        <f t="shared" si="2091"/>
        <v>4330.8599999999997</v>
      </c>
      <c r="QOO55" s="115">
        <f t="shared" si="2091"/>
        <v>4330.8599999999997</v>
      </c>
      <c r="QOP55" s="95">
        <f t="shared" si="2092"/>
        <v>51970.32</v>
      </c>
      <c r="QOQ55" s="106" t="s">
        <v>862</v>
      </c>
      <c r="QOR55" s="105">
        <v>51970.319999999992</v>
      </c>
      <c r="QOS55" s="90">
        <f t="shared" si="2093"/>
        <v>4330.8599999999997</v>
      </c>
      <c r="QOT55" s="115">
        <f t="shared" ref="QOT55" si="3608">QOS55</f>
        <v>4330.8599999999997</v>
      </c>
      <c r="QOU55" s="115">
        <f t="shared" si="2094"/>
        <v>4330.8599999999997</v>
      </c>
      <c r="QOV55" s="115">
        <f t="shared" si="2094"/>
        <v>4330.8599999999997</v>
      </c>
      <c r="QOW55" s="115">
        <f t="shared" si="2094"/>
        <v>4330.8599999999997</v>
      </c>
      <c r="QOX55" s="115">
        <f t="shared" si="2094"/>
        <v>4330.8599999999997</v>
      </c>
      <c r="QOY55" s="115">
        <f t="shared" si="2094"/>
        <v>4330.8599999999997</v>
      </c>
      <c r="QOZ55" s="115">
        <f t="shared" si="2094"/>
        <v>4330.8599999999997</v>
      </c>
      <c r="QPA55" s="115">
        <f t="shared" si="2094"/>
        <v>4330.8599999999997</v>
      </c>
      <c r="QPB55" s="115">
        <f t="shared" si="2094"/>
        <v>4330.8599999999997</v>
      </c>
      <c r="QPC55" s="115">
        <f t="shared" si="2094"/>
        <v>4330.8599999999997</v>
      </c>
      <c r="QPD55" s="115">
        <f t="shared" si="2094"/>
        <v>4330.8599999999997</v>
      </c>
      <c r="QPE55" s="115">
        <f t="shared" si="2094"/>
        <v>4330.8599999999997</v>
      </c>
      <c r="QPF55" s="95">
        <f t="shared" si="2095"/>
        <v>51970.32</v>
      </c>
      <c r="QPG55" s="106" t="s">
        <v>862</v>
      </c>
      <c r="QPH55" s="105">
        <v>51970.319999999992</v>
      </c>
      <c r="QPI55" s="90">
        <f t="shared" si="2096"/>
        <v>4330.8599999999997</v>
      </c>
      <c r="QPJ55" s="115">
        <f t="shared" ref="QPJ55" si="3609">QPI55</f>
        <v>4330.8599999999997</v>
      </c>
      <c r="QPK55" s="115">
        <f t="shared" si="2097"/>
        <v>4330.8599999999997</v>
      </c>
      <c r="QPL55" s="115">
        <f t="shared" si="2097"/>
        <v>4330.8599999999997</v>
      </c>
      <c r="QPM55" s="115">
        <f t="shared" si="2097"/>
        <v>4330.8599999999997</v>
      </c>
      <c r="QPN55" s="115">
        <f t="shared" si="2097"/>
        <v>4330.8599999999997</v>
      </c>
      <c r="QPO55" s="115">
        <f t="shared" si="2097"/>
        <v>4330.8599999999997</v>
      </c>
      <c r="QPP55" s="115">
        <f t="shared" si="2097"/>
        <v>4330.8599999999997</v>
      </c>
      <c r="QPQ55" s="115">
        <f t="shared" si="2097"/>
        <v>4330.8599999999997</v>
      </c>
      <c r="QPR55" s="115">
        <f t="shared" si="2097"/>
        <v>4330.8599999999997</v>
      </c>
      <c r="QPS55" s="115">
        <f t="shared" si="2097"/>
        <v>4330.8599999999997</v>
      </c>
      <c r="QPT55" s="115">
        <f t="shared" si="2097"/>
        <v>4330.8599999999997</v>
      </c>
      <c r="QPU55" s="115">
        <f t="shared" si="2097"/>
        <v>4330.8599999999997</v>
      </c>
      <c r="QPV55" s="95">
        <f t="shared" si="2098"/>
        <v>51970.32</v>
      </c>
      <c r="QPW55" s="106" t="s">
        <v>862</v>
      </c>
      <c r="QPX55" s="105">
        <v>51970.319999999992</v>
      </c>
      <c r="QPY55" s="90">
        <f t="shared" si="2099"/>
        <v>4330.8599999999997</v>
      </c>
      <c r="QPZ55" s="115">
        <f t="shared" ref="QPZ55" si="3610">QPY55</f>
        <v>4330.8599999999997</v>
      </c>
      <c r="QQA55" s="115">
        <f t="shared" si="2100"/>
        <v>4330.8599999999997</v>
      </c>
      <c r="QQB55" s="115">
        <f t="shared" si="2100"/>
        <v>4330.8599999999997</v>
      </c>
      <c r="QQC55" s="115">
        <f t="shared" si="2100"/>
        <v>4330.8599999999997</v>
      </c>
      <c r="QQD55" s="115">
        <f t="shared" si="2100"/>
        <v>4330.8599999999997</v>
      </c>
      <c r="QQE55" s="115">
        <f t="shared" si="2100"/>
        <v>4330.8599999999997</v>
      </c>
      <c r="QQF55" s="115">
        <f t="shared" si="2100"/>
        <v>4330.8599999999997</v>
      </c>
      <c r="QQG55" s="115">
        <f t="shared" si="2100"/>
        <v>4330.8599999999997</v>
      </c>
      <c r="QQH55" s="115">
        <f t="shared" si="2100"/>
        <v>4330.8599999999997</v>
      </c>
      <c r="QQI55" s="115">
        <f t="shared" si="2100"/>
        <v>4330.8599999999997</v>
      </c>
      <c r="QQJ55" s="115">
        <f t="shared" si="2100"/>
        <v>4330.8599999999997</v>
      </c>
      <c r="QQK55" s="115">
        <f t="shared" si="2100"/>
        <v>4330.8599999999997</v>
      </c>
      <c r="QQL55" s="95">
        <f t="shared" si="2101"/>
        <v>51970.32</v>
      </c>
      <c r="QQM55" s="106" t="s">
        <v>862</v>
      </c>
      <c r="QQN55" s="105">
        <v>51970.319999999992</v>
      </c>
      <c r="QQO55" s="90">
        <f t="shared" si="2102"/>
        <v>4330.8599999999997</v>
      </c>
      <c r="QQP55" s="115">
        <f t="shared" ref="QQP55" si="3611">QQO55</f>
        <v>4330.8599999999997</v>
      </c>
      <c r="QQQ55" s="115">
        <f t="shared" si="2103"/>
        <v>4330.8599999999997</v>
      </c>
      <c r="QQR55" s="115">
        <f t="shared" si="2103"/>
        <v>4330.8599999999997</v>
      </c>
      <c r="QQS55" s="115">
        <f t="shared" si="2103"/>
        <v>4330.8599999999997</v>
      </c>
      <c r="QQT55" s="115">
        <f t="shared" si="2103"/>
        <v>4330.8599999999997</v>
      </c>
      <c r="QQU55" s="115">
        <f t="shared" si="2103"/>
        <v>4330.8599999999997</v>
      </c>
      <c r="QQV55" s="115">
        <f t="shared" si="2103"/>
        <v>4330.8599999999997</v>
      </c>
      <c r="QQW55" s="115">
        <f t="shared" si="2103"/>
        <v>4330.8599999999997</v>
      </c>
      <c r="QQX55" s="115">
        <f t="shared" si="2103"/>
        <v>4330.8599999999997</v>
      </c>
      <c r="QQY55" s="115">
        <f t="shared" si="2103"/>
        <v>4330.8599999999997</v>
      </c>
      <c r="QQZ55" s="115">
        <f t="shared" si="2103"/>
        <v>4330.8599999999997</v>
      </c>
      <c r="QRA55" s="115">
        <f t="shared" si="2103"/>
        <v>4330.8599999999997</v>
      </c>
      <c r="QRB55" s="95">
        <f t="shared" si="2104"/>
        <v>51970.32</v>
      </c>
      <c r="QRC55" s="106" t="s">
        <v>862</v>
      </c>
      <c r="QRD55" s="105">
        <v>51970.319999999992</v>
      </c>
      <c r="QRE55" s="90">
        <f t="shared" si="2105"/>
        <v>4330.8599999999997</v>
      </c>
      <c r="QRF55" s="115">
        <f t="shared" ref="QRF55" si="3612">QRE55</f>
        <v>4330.8599999999997</v>
      </c>
      <c r="QRG55" s="115">
        <f t="shared" si="2106"/>
        <v>4330.8599999999997</v>
      </c>
      <c r="QRH55" s="115">
        <f t="shared" si="2106"/>
        <v>4330.8599999999997</v>
      </c>
      <c r="QRI55" s="115">
        <f t="shared" si="2106"/>
        <v>4330.8599999999997</v>
      </c>
      <c r="QRJ55" s="115">
        <f t="shared" si="2106"/>
        <v>4330.8599999999997</v>
      </c>
      <c r="QRK55" s="115">
        <f t="shared" si="2106"/>
        <v>4330.8599999999997</v>
      </c>
      <c r="QRL55" s="115">
        <f t="shared" si="2106"/>
        <v>4330.8599999999997</v>
      </c>
      <c r="QRM55" s="115">
        <f t="shared" si="2106"/>
        <v>4330.8599999999997</v>
      </c>
      <c r="QRN55" s="115">
        <f t="shared" si="2106"/>
        <v>4330.8599999999997</v>
      </c>
      <c r="QRO55" s="115">
        <f t="shared" si="2106"/>
        <v>4330.8599999999997</v>
      </c>
      <c r="QRP55" s="115">
        <f t="shared" si="2106"/>
        <v>4330.8599999999997</v>
      </c>
      <c r="QRQ55" s="115">
        <f t="shared" si="2106"/>
        <v>4330.8599999999997</v>
      </c>
      <c r="QRR55" s="95">
        <f t="shared" si="2107"/>
        <v>51970.32</v>
      </c>
      <c r="QRS55" s="106" t="s">
        <v>862</v>
      </c>
      <c r="QRT55" s="105">
        <v>51970.319999999992</v>
      </c>
      <c r="QRU55" s="90">
        <f t="shared" si="2108"/>
        <v>4330.8599999999997</v>
      </c>
      <c r="QRV55" s="115">
        <f t="shared" ref="QRV55" si="3613">QRU55</f>
        <v>4330.8599999999997</v>
      </c>
      <c r="QRW55" s="115">
        <f t="shared" si="2109"/>
        <v>4330.8599999999997</v>
      </c>
      <c r="QRX55" s="115">
        <f t="shared" si="2109"/>
        <v>4330.8599999999997</v>
      </c>
      <c r="QRY55" s="115">
        <f t="shared" si="2109"/>
        <v>4330.8599999999997</v>
      </c>
      <c r="QRZ55" s="115">
        <f t="shared" si="2109"/>
        <v>4330.8599999999997</v>
      </c>
      <c r="QSA55" s="115">
        <f t="shared" si="2109"/>
        <v>4330.8599999999997</v>
      </c>
      <c r="QSB55" s="115">
        <f t="shared" si="2109"/>
        <v>4330.8599999999997</v>
      </c>
      <c r="QSC55" s="115">
        <f t="shared" si="2109"/>
        <v>4330.8599999999997</v>
      </c>
      <c r="QSD55" s="115">
        <f t="shared" si="2109"/>
        <v>4330.8599999999997</v>
      </c>
      <c r="QSE55" s="115">
        <f t="shared" si="2109"/>
        <v>4330.8599999999997</v>
      </c>
      <c r="QSF55" s="115">
        <f t="shared" si="2109"/>
        <v>4330.8599999999997</v>
      </c>
      <c r="QSG55" s="115">
        <f t="shared" si="2109"/>
        <v>4330.8599999999997</v>
      </c>
      <c r="QSH55" s="95">
        <f t="shared" si="2110"/>
        <v>51970.32</v>
      </c>
      <c r="QSI55" s="106" t="s">
        <v>862</v>
      </c>
      <c r="QSJ55" s="105">
        <v>51970.319999999992</v>
      </c>
      <c r="QSK55" s="90">
        <f t="shared" si="2111"/>
        <v>4330.8599999999997</v>
      </c>
      <c r="QSL55" s="115">
        <f t="shared" ref="QSL55" si="3614">QSK55</f>
        <v>4330.8599999999997</v>
      </c>
      <c r="QSM55" s="115">
        <f t="shared" si="2112"/>
        <v>4330.8599999999997</v>
      </c>
      <c r="QSN55" s="115">
        <f t="shared" si="2112"/>
        <v>4330.8599999999997</v>
      </c>
      <c r="QSO55" s="115">
        <f t="shared" si="2112"/>
        <v>4330.8599999999997</v>
      </c>
      <c r="QSP55" s="115">
        <f t="shared" si="2112"/>
        <v>4330.8599999999997</v>
      </c>
      <c r="QSQ55" s="115">
        <f t="shared" si="2112"/>
        <v>4330.8599999999997</v>
      </c>
      <c r="QSR55" s="115">
        <f t="shared" si="2112"/>
        <v>4330.8599999999997</v>
      </c>
      <c r="QSS55" s="115">
        <f t="shared" si="2112"/>
        <v>4330.8599999999997</v>
      </c>
      <c r="QST55" s="115">
        <f t="shared" si="2112"/>
        <v>4330.8599999999997</v>
      </c>
      <c r="QSU55" s="115">
        <f t="shared" si="2112"/>
        <v>4330.8599999999997</v>
      </c>
      <c r="QSV55" s="115">
        <f t="shared" si="2112"/>
        <v>4330.8599999999997</v>
      </c>
      <c r="QSW55" s="115">
        <f t="shared" si="2112"/>
        <v>4330.8599999999997</v>
      </c>
      <c r="QSX55" s="95">
        <f t="shared" si="2113"/>
        <v>51970.32</v>
      </c>
      <c r="QSY55" s="106" t="s">
        <v>862</v>
      </c>
      <c r="QSZ55" s="105">
        <v>51970.319999999992</v>
      </c>
      <c r="QTA55" s="90">
        <f t="shared" si="2114"/>
        <v>4330.8599999999997</v>
      </c>
      <c r="QTB55" s="115">
        <f t="shared" ref="QTB55" si="3615">QTA55</f>
        <v>4330.8599999999997</v>
      </c>
      <c r="QTC55" s="115">
        <f t="shared" si="2115"/>
        <v>4330.8599999999997</v>
      </c>
      <c r="QTD55" s="115">
        <f t="shared" si="2115"/>
        <v>4330.8599999999997</v>
      </c>
      <c r="QTE55" s="115">
        <f t="shared" si="2115"/>
        <v>4330.8599999999997</v>
      </c>
      <c r="QTF55" s="115">
        <f t="shared" si="2115"/>
        <v>4330.8599999999997</v>
      </c>
      <c r="QTG55" s="115">
        <f t="shared" si="2115"/>
        <v>4330.8599999999997</v>
      </c>
      <c r="QTH55" s="115">
        <f t="shared" si="2115"/>
        <v>4330.8599999999997</v>
      </c>
      <c r="QTI55" s="115">
        <f t="shared" si="2115"/>
        <v>4330.8599999999997</v>
      </c>
      <c r="QTJ55" s="115">
        <f t="shared" si="2115"/>
        <v>4330.8599999999997</v>
      </c>
      <c r="QTK55" s="115">
        <f t="shared" si="2115"/>
        <v>4330.8599999999997</v>
      </c>
      <c r="QTL55" s="115">
        <f t="shared" si="2115"/>
        <v>4330.8599999999997</v>
      </c>
      <c r="QTM55" s="115">
        <f t="shared" si="2115"/>
        <v>4330.8599999999997</v>
      </c>
      <c r="QTN55" s="95">
        <f t="shared" si="2116"/>
        <v>51970.32</v>
      </c>
      <c r="QTO55" s="106" t="s">
        <v>862</v>
      </c>
      <c r="QTP55" s="105">
        <v>51970.319999999992</v>
      </c>
      <c r="QTQ55" s="90">
        <f t="shared" si="2117"/>
        <v>4330.8599999999997</v>
      </c>
      <c r="QTR55" s="115">
        <f t="shared" ref="QTR55" si="3616">QTQ55</f>
        <v>4330.8599999999997</v>
      </c>
      <c r="QTS55" s="115">
        <f t="shared" si="2118"/>
        <v>4330.8599999999997</v>
      </c>
      <c r="QTT55" s="115">
        <f t="shared" si="2118"/>
        <v>4330.8599999999997</v>
      </c>
      <c r="QTU55" s="115">
        <f t="shared" si="2118"/>
        <v>4330.8599999999997</v>
      </c>
      <c r="QTV55" s="115">
        <f t="shared" si="2118"/>
        <v>4330.8599999999997</v>
      </c>
      <c r="QTW55" s="115">
        <f t="shared" si="2118"/>
        <v>4330.8599999999997</v>
      </c>
      <c r="QTX55" s="115">
        <f t="shared" si="2118"/>
        <v>4330.8599999999997</v>
      </c>
      <c r="QTY55" s="115">
        <f t="shared" si="2118"/>
        <v>4330.8599999999997</v>
      </c>
      <c r="QTZ55" s="115">
        <f t="shared" si="2118"/>
        <v>4330.8599999999997</v>
      </c>
      <c r="QUA55" s="115">
        <f t="shared" si="2118"/>
        <v>4330.8599999999997</v>
      </c>
      <c r="QUB55" s="115">
        <f t="shared" si="2118"/>
        <v>4330.8599999999997</v>
      </c>
      <c r="QUC55" s="115">
        <f t="shared" si="2118"/>
        <v>4330.8599999999997</v>
      </c>
      <c r="QUD55" s="95">
        <f t="shared" si="2119"/>
        <v>51970.32</v>
      </c>
      <c r="QUE55" s="106" t="s">
        <v>862</v>
      </c>
      <c r="QUF55" s="105">
        <v>51970.319999999992</v>
      </c>
      <c r="QUG55" s="90">
        <f t="shared" si="2120"/>
        <v>4330.8599999999997</v>
      </c>
      <c r="QUH55" s="115">
        <f t="shared" ref="QUH55" si="3617">QUG55</f>
        <v>4330.8599999999997</v>
      </c>
      <c r="QUI55" s="115">
        <f t="shared" si="2121"/>
        <v>4330.8599999999997</v>
      </c>
      <c r="QUJ55" s="115">
        <f t="shared" si="2121"/>
        <v>4330.8599999999997</v>
      </c>
      <c r="QUK55" s="115">
        <f t="shared" si="2121"/>
        <v>4330.8599999999997</v>
      </c>
      <c r="QUL55" s="115">
        <f t="shared" si="2121"/>
        <v>4330.8599999999997</v>
      </c>
      <c r="QUM55" s="115">
        <f t="shared" si="2121"/>
        <v>4330.8599999999997</v>
      </c>
      <c r="QUN55" s="115">
        <f t="shared" si="2121"/>
        <v>4330.8599999999997</v>
      </c>
      <c r="QUO55" s="115">
        <f t="shared" si="2121"/>
        <v>4330.8599999999997</v>
      </c>
      <c r="QUP55" s="115">
        <f t="shared" si="2121"/>
        <v>4330.8599999999997</v>
      </c>
      <c r="QUQ55" s="115">
        <f t="shared" si="2121"/>
        <v>4330.8599999999997</v>
      </c>
      <c r="QUR55" s="115">
        <f t="shared" si="2121"/>
        <v>4330.8599999999997</v>
      </c>
      <c r="QUS55" s="115">
        <f t="shared" si="2121"/>
        <v>4330.8599999999997</v>
      </c>
      <c r="QUT55" s="95">
        <f t="shared" si="2122"/>
        <v>51970.32</v>
      </c>
      <c r="QUU55" s="106" t="s">
        <v>862</v>
      </c>
      <c r="QUV55" s="105">
        <v>51970.319999999992</v>
      </c>
      <c r="QUW55" s="90">
        <f t="shared" si="2123"/>
        <v>4330.8599999999997</v>
      </c>
      <c r="QUX55" s="115">
        <f t="shared" ref="QUX55" si="3618">QUW55</f>
        <v>4330.8599999999997</v>
      </c>
      <c r="QUY55" s="115">
        <f t="shared" si="2124"/>
        <v>4330.8599999999997</v>
      </c>
      <c r="QUZ55" s="115">
        <f t="shared" si="2124"/>
        <v>4330.8599999999997</v>
      </c>
      <c r="QVA55" s="115">
        <f t="shared" si="2124"/>
        <v>4330.8599999999997</v>
      </c>
      <c r="QVB55" s="115">
        <f t="shared" si="2124"/>
        <v>4330.8599999999997</v>
      </c>
      <c r="QVC55" s="115">
        <f t="shared" si="2124"/>
        <v>4330.8599999999997</v>
      </c>
      <c r="QVD55" s="115">
        <f t="shared" si="2124"/>
        <v>4330.8599999999997</v>
      </c>
      <c r="QVE55" s="115">
        <f t="shared" si="2124"/>
        <v>4330.8599999999997</v>
      </c>
      <c r="QVF55" s="115">
        <f t="shared" si="2124"/>
        <v>4330.8599999999997</v>
      </c>
      <c r="QVG55" s="115">
        <f t="shared" si="2124"/>
        <v>4330.8599999999997</v>
      </c>
      <c r="QVH55" s="115">
        <f t="shared" si="2124"/>
        <v>4330.8599999999997</v>
      </c>
      <c r="QVI55" s="115">
        <f t="shared" si="2124"/>
        <v>4330.8599999999997</v>
      </c>
      <c r="QVJ55" s="95">
        <f t="shared" si="2125"/>
        <v>51970.32</v>
      </c>
      <c r="QVK55" s="106" t="s">
        <v>862</v>
      </c>
      <c r="QVL55" s="105">
        <v>51970.319999999992</v>
      </c>
      <c r="QVM55" s="90">
        <f t="shared" si="2126"/>
        <v>4330.8599999999997</v>
      </c>
      <c r="QVN55" s="115">
        <f t="shared" ref="QVN55" si="3619">QVM55</f>
        <v>4330.8599999999997</v>
      </c>
      <c r="QVO55" s="115">
        <f t="shared" si="2127"/>
        <v>4330.8599999999997</v>
      </c>
      <c r="QVP55" s="115">
        <f t="shared" si="2127"/>
        <v>4330.8599999999997</v>
      </c>
      <c r="QVQ55" s="115">
        <f t="shared" si="2127"/>
        <v>4330.8599999999997</v>
      </c>
      <c r="QVR55" s="115">
        <f t="shared" si="2127"/>
        <v>4330.8599999999997</v>
      </c>
      <c r="QVS55" s="115">
        <f t="shared" si="2127"/>
        <v>4330.8599999999997</v>
      </c>
      <c r="QVT55" s="115">
        <f t="shared" si="2127"/>
        <v>4330.8599999999997</v>
      </c>
      <c r="QVU55" s="115">
        <f t="shared" si="2127"/>
        <v>4330.8599999999997</v>
      </c>
      <c r="QVV55" s="115">
        <f t="shared" si="2127"/>
        <v>4330.8599999999997</v>
      </c>
      <c r="QVW55" s="115">
        <f t="shared" si="2127"/>
        <v>4330.8599999999997</v>
      </c>
      <c r="QVX55" s="115">
        <f t="shared" si="2127"/>
        <v>4330.8599999999997</v>
      </c>
      <c r="QVY55" s="115">
        <f t="shared" si="2127"/>
        <v>4330.8599999999997</v>
      </c>
      <c r="QVZ55" s="95">
        <f t="shared" si="2128"/>
        <v>51970.32</v>
      </c>
      <c r="QWA55" s="106" t="s">
        <v>862</v>
      </c>
      <c r="QWB55" s="105">
        <v>51970.319999999992</v>
      </c>
      <c r="QWC55" s="90">
        <f t="shared" si="2129"/>
        <v>4330.8599999999997</v>
      </c>
      <c r="QWD55" s="115">
        <f t="shared" ref="QWD55" si="3620">QWC55</f>
        <v>4330.8599999999997</v>
      </c>
      <c r="QWE55" s="115">
        <f t="shared" si="2130"/>
        <v>4330.8599999999997</v>
      </c>
      <c r="QWF55" s="115">
        <f t="shared" si="2130"/>
        <v>4330.8599999999997</v>
      </c>
      <c r="QWG55" s="115">
        <f t="shared" si="2130"/>
        <v>4330.8599999999997</v>
      </c>
      <c r="QWH55" s="115">
        <f t="shared" si="2130"/>
        <v>4330.8599999999997</v>
      </c>
      <c r="QWI55" s="115">
        <f t="shared" si="2130"/>
        <v>4330.8599999999997</v>
      </c>
      <c r="QWJ55" s="115">
        <f t="shared" si="2130"/>
        <v>4330.8599999999997</v>
      </c>
      <c r="QWK55" s="115">
        <f t="shared" si="2130"/>
        <v>4330.8599999999997</v>
      </c>
      <c r="QWL55" s="115">
        <f t="shared" si="2130"/>
        <v>4330.8599999999997</v>
      </c>
      <c r="QWM55" s="115">
        <f t="shared" si="2130"/>
        <v>4330.8599999999997</v>
      </c>
      <c r="QWN55" s="115">
        <f t="shared" si="2130"/>
        <v>4330.8599999999997</v>
      </c>
      <c r="QWO55" s="115">
        <f t="shared" si="2130"/>
        <v>4330.8599999999997</v>
      </c>
      <c r="QWP55" s="95">
        <f t="shared" si="2131"/>
        <v>51970.32</v>
      </c>
      <c r="QWQ55" s="106" t="s">
        <v>862</v>
      </c>
      <c r="QWR55" s="105">
        <v>51970.319999999992</v>
      </c>
      <c r="QWS55" s="90">
        <f t="shared" si="2132"/>
        <v>4330.8599999999997</v>
      </c>
      <c r="QWT55" s="115">
        <f t="shared" ref="QWT55" si="3621">QWS55</f>
        <v>4330.8599999999997</v>
      </c>
      <c r="QWU55" s="115">
        <f t="shared" si="2133"/>
        <v>4330.8599999999997</v>
      </c>
      <c r="QWV55" s="115">
        <f t="shared" si="2133"/>
        <v>4330.8599999999997</v>
      </c>
      <c r="QWW55" s="115">
        <f t="shared" si="2133"/>
        <v>4330.8599999999997</v>
      </c>
      <c r="QWX55" s="115">
        <f t="shared" si="2133"/>
        <v>4330.8599999999997</v>
      </c>
      <c r="QWY55" s="115">
        <f t="shared" si="2133"/>
        <v>4330.8599999999997</v>
      </c>
      <c r="QWZ55" s="115">
        <f t="shared" si="2133"/>
        <v>4330.8599999999997</v>
      </c>
      <c r="QXA55" s="115">
        <f t="shared" si="2133"/>
        <v>4330.8599999999997</v>
      </c>
      <c r="QXB55" s="115">
        <f t="shared" si="2133"/>
        <v>4330.8599999999997</v>
      </c>
      <c r="QXC55" s="115">
        <f t="shared" si="2133"/>
        <v>4330.8599999999997</v>
      </c>
      <c r="QXD55" s="115">
        <f t="shared" si="2133"/>
        <v>4330.8599999999997</v>
      </c>
      <c r="QXE55" s="115">
        <f t="shared" si="2133"/>
        <v>4330.8599999999997</v>
      </c>
      <c r="QXF55" s="95">
        <f t="shared" si="2134"/>
        <v>51970.32</v>
      </c>
      <c r="QXG55" s="106" t="s">
        <v>862</v>
      </c>
      <c r="QXH55" s="105">
        <v>51970.319999999992</v>
      </c>
      <c r="QXI55" s="90">
        <f t="shared" si="2135"/>
        <v>4330.8599999999997</v>
      </c>
      <c r="QXJ55" s="115">
        <f t="shared" ref="QXJ55" si="3622">QXI55</f>
        <v>4330.8599999999997</v>
      </c>
      <c r="QXK55" s="115">
        <f t="shared" si="2136"/>
        <v>4330.8599999999997</v>
      </c>
      <c r="QXL55" s="115">
        <f t="shared" si="2136"/>
        <v>4330.8599999999997</v>
      </c>
      <c r="QXM55" s="115">
        <f t="shared" si="2136"/>
        <v>4330.8599999999997</v>
      </c>
      <c r="QXN55" s="115">
        <f t="shared" si="2136"/>
        <v>4330.8599999999997</v>
      </c>
      <c r="QXO55" s="115">
        <f t="shared" si="2136"/>
        <v>4330.8599999999997</v>
      </c>
      <c r="QXP55" s="115">
        <f t="shared" si="2136"/>
        <v>4330.8599999999997</v>
      </c>
      <c r="QXQ55" s="115">
        <f t="shared" si="2136"/>
        <v>4330.8599999999997</v>
      </c>
      <c r="QXR55" s="115">
        <f t="shared" si="2136"/>
        <v>4330.8599999999997</v>
      </c>
      <c r="QXS55" s="115">
        <f t="shared" si="2136"/>
        <v>4330.8599999999997</v>
      </c>
      <c r="QXT55" s="115">
        <f t="shared" si="2136"/>
        <v>4330.8599999999997</v>
      </c>
      <c r="QXU55" s="115">
        <f t="shared" si="2136"/>
        <v>4330.8599999999997</v>
      </c>
      <c r="QXV55" s="95">
        <f t="shared" si="2137"/>
        <v>51970.32</v>
      </c>
      <c r="QXW55" s="106" t="s">
        <v>862</v>
      </c>
      <c r="QXX55" s="105">
        <v>51970.319999999992</v>
      </c>
      <c r="QXY55" s="90">
        <f t="shared" si="2138"/>
        <v>4330.8599999999997</v>
      </c>
      <c r="QXZ55" s="115">
        <f t="shared" ref="QXZ55" si="3623">QXY55</f>
        <v>4330.8599999999997</v>
      </c>
      <c r="QYA55" s="115">
        <f t="shared" si="2139"/>
        <v>4330.8599999999997</v>
      </c>
      <c r="QYB55" s="115">
        <f t="shared" si="2139"/>
        <v>4330.8599999999997</v>
      </c>
      <c r="QYC55" s="115">
        <f t="shared" si="2139"/>
        <v>4330.8599999999997</v>
      </c>
      <c r="QYD55" s="115">
        <f t="shared" si="2139"/>
        <v>4330.8599999999997</v>
      </c>
      <c r="QYE55" s="115">
        <f t="shared" si="2139"/>
        <v>4330.8599999999997</v>
      </c>
      <c r="QYF55" s="115">
        <f t="shared" si="2139"/>
        <v>4330.8599999999997</v>
      </c>
      <c r="QYG55" s="115">
        <f t="shared" si="2139"/>
        <v>4330.8599999999997</v>
      </c>
      <c r="QYH55" s="115">
        <f t="shared" si="2139"/>
        <v>4330.8599999999997</v>
      </c>
      <c r="QYI55" s="115">
        <f t="shared" si="2139"/>
        <v>4330.8599999999997</v>
      </c>
      <c r="QYJ55" s="115">
        <f t="shared" si="2139"/>
        <v>4330.8599999999997</v>
      </c>
      <c r="QYK55" s="115">
        <f t="shared" si="2139"/>
        <v>4330.8599999999997</v>
      </c>
      <c r="QYL55" s="95">
        <f t="shared" si="2140"/>
        <v>51970.32</v>
      </c>
      <c r="QYM55" s="106" t="s">
        <v>862</v>
      </c>
      <c r="QYN55" s="105">
        <v>51970.319999999992</v>
      </c>
      <c r="QYO55" s="90">
        <f t="shared" si="2141"/>
        <v>4330.8599999999997</v>
      </c>
      <c r="QYP55" s="115">
        <f t="shared" ref="QYP55" si="3624">QYO55</f>
        <v>4330.8599999999997</v>
      </c>
      <c r="QYQ55" s="115">
        <f t="shared" si="2142"/>
        <v>4330.8599999999997</v>
      </c>
      <c r="QYR55" s="115">
        <f t="shared" si="2142"/>
        <v>4330.8599999999997</v>
      </c>
      <c r="QYS55" s="115">
        <f t="shared" si="2142"/>
        <v>4330.8599999999997</v>
      </c>
      <c r="QYT55" s="115">
        <f t="shared" si="2142"/>
        <v>4330.8599999999997</v>
      </c>
      <c r="QYU55" s="115">
        <f t="shared" si="2142"/>
        <v>4330.8599999999997</v>
      </c>
      <c r="QYV55" s="115">
        <f t="shared" si="2142"/>
        <v>4330.8599999999997</v>
      </c>
      <c r="QYW55" s="115">
        <f t="shared" si="2142"/>
        <v>4330.8599999999997</v>
      </c>
      <c r="QYX55" s="115">
        <f t="shared" si="2142"/>
        <v>4330.8599999999997</v>
      </c>
      <c r="QYY55" s="115">
        <f t="shared" si="2142"/>
        <v>4330.8599999999997</v>
      </c>
      <c r="QYZ55" s="115">
        <f t="shared" si="2142"/>
        <v>4330.8599999999997</v>
      </c>
      <c r="QZA55" s="115">
        <f t="shared" si="2142"/>
        <v>4330.8599999999997</v>
      </c>
      <c r="QZB55" s="95">
        <f t="shared" si="2143"/>
        <v>51970.32</v>
      </c>
      <c r="QZC55" s="106" t="s">
        <v>862</v>
      </c>
      <c r="QZD55" s="105">
        <v>51970.319999999992</v>
      </c>
      <c r="QZE55" s="90">
        <f t="shared" si="2144"/>
        <v>4330.8599999999997</v>
      </c>
      <c r="QZF55" s="115">
        <f t="shared" ref="QZF55" si="3625">QZE55</f>
        <v>4330.8599999999997</v>
      </c>
      <c r="QZG55" s="115">
        <f t="shared" si="2145"/>
        <v>4330.8599999999997</v>
      </c>
      <c r="QZH55" s="115">
        <f t="shared" si="2145"/>
        <v>4330.8599999999997</v>
      </c>
      <c r="QZI55" s="115">
        <f t="shared" si="2145"/>
        <v>4330.8599999999997</v>
      </c>
      <c r="QZJ55" s="115">
        <f t="shared" si="2145"/>
        <v>4330.8599999999997</v>
      </c>
      <c r="QZK55" s="115">
        <f t="shared" si="2145"/>
        <v>4330.8599999999997</v>
      </c>
      <c r="QZL55" s="115">
        <f t="shared" si="2145"/>
        <v>4330.8599999999997</v>
      </c>
      <c r="QZM55" s="115">
        <f t="shared" si="2145"/>
        <v>4330.8599999999997</v>
      </c>
      <c r="QZN55" s="115">
        <f t="shared" si="2145"/>
        <v>4330.8599999999997</v>
      </c>
      <c r="QZO55" s="115">
        <f t="shared" si="2145"/>
        <v>4330.8599999999997</v>
      </c>
      <c r="QZP55" s="115">
        <f t="shared" si="2145"/>
        <v>4330.8599999999997</v>
      </c>
      <c r="QZQ55" s="115">
        <f t="shared" si="2145"/>
        <v>4330.8599999999997</v>
      </c>
      <c r="QZR55" s="95">
        <f t="shared" si="2146"/>
        <v>51970.32</v>
      </c>
      <c r="QZS55" s="106" t="s">
        <v>862</v>
      </c>
      <c r="QZT55" s="105">
        <v>51970.319999999992</v>
      </c>
      <c r="QZU55" s="90">
        <f t="shared" si="2147"/>
        <v>4330.8599999999997</v>
      </c>
      <c r="QZV55" s="115">
        <f t="shared" ref="QZV55" si="3626">QZU55</f>
        <v>4330.8599999999997</v>
      </c>
      <c r="QZW55" s="115">
        <f t="shared" si="2148"/>
        <v>4330.8599999999997</v>
      </c>
      <c r="QZX55" s="115">
        <f t="shared" si="2148"/>
        <v>4330.8599999999997</v>
      </c>
      <c r="QZY55" s="115">
        <f t="shared" si="2148"/>
        <v>4330.8599999999997</v>
      </c>
      <c r="QZZ55" s="115">
        <f t="shared" si="2148"/>
        <v>4330.8599999999997</v>
      </c>
      <c r="RAA55" s="115">
        <f t="shared" si="2148"/>
        <v>4330.8599999999997</v>
      </c>
      <c r="RAB55" s="115">
        <f t="shared" si="2148"/>
        <v>4330.8599999999997</v>
      </c>
      <c r="RAC55" s="115">
        <f t="shared" si="2148"/>
        <v>4330.8599999999997</v>
      </c>
      <c r="RAD55" s="115">
        <f t="shared" si="2148"/>
        <v>4330.8599999999997</v>
      </c>
      <c r="RAE55" s="115">
        <f t="shared" si="2148"/>
        <v>4330.8599999999997</v>
      </c>
      <c r="RAF55" s="115">
        <f t="shared" si="2148"/>
        <v>4330.8599999999997</v>
      </c>
      <c r="RAG55" s="115">
        <f t="shared" si="2148"/>
        <v>4330.8599999999997</v>
      </c>
      <c r="RAH55" s="95">
        <f t="shared" si="2149"/>
        <v>51970.32</v>
      </c>
      <c r="RAI55" s="106" t="s">
        <v>862</v>
      </c>
      <c r="RAJ55" s="105">
        <v>51970.319999999992</v>
      </c>
      <c r="RAK55" s="90">
        <f t="shared" si="2150"/>
        <v>4330.8599999999997</v>
      </c>
      <c r="RAL55" s="115">
        <f t="shared" ref="RAL55" si="3627">RAK55</f>
        <v>4330.8599999999997</v>
      </c>
      <c r="RAM55" s="115">
        <f t="shared" si="2151"/>
        <v>4330.8599999999997</v>
      </c>
      <c r="RAN55" s="115">
        <f t="shared" si="2151"/>
        <v>4330.8599999999997</v>
      </c>
      <c r="RAO55" s="115">
        <f t="shared" si="2151"/>
        <v>4330.8599999999997</v>
      </c>
      <c r="RAP55" s="115">
        <f t="shared" si="2151"/>
        <v>4330.8599999999997</v>
      </c>
      <c r="RAQ55" s="115">
        <f t="shared" si="2151"/>
        <v>4330.8599999999997</v>
      </c>
      <c r="RAR55" s="115">
        <f t="shared" si="2151"/>
        <v>4330.8599999999997</v>
      </c>
      <c r="RAS55" s="115">
        <f t="shared" si="2151"/>
        <v>4330.8599999999997</v>
      </c>
      <c r="RAT55" s="115">
        <f t="shared" si="2151"/>
        <v>4330.8599999999997</v>
      </c>
      <c r="RAU55" s="115">
        <f t="shared" si="2151"/>
        <v>4330.8599999999997</v>
      </c>
      <c r="RAV55" s="115">
        <f t="shared" si="2151"/>
        <v>4330.8599999999997</v>
      </c>
      <c r="RAW55" s="115">
        <f t="shared" si="2151"/>
        <v>4330.8599999999997</v>
      </c>
      <c r="RAX55" s="95">
        <f t="shared" si="2152"/>
        <v>51970.32</v>
      </c>
      <c r="RAY55" s="106" t="s">
        <v>862</v>
      </c>
      <c r="RAZ55" s="105">
        <v>51970.319999999992</v>
      </c>
      <c r="RBA55" s="90">
        <f t="shared" si="2153"/>
        <v>4330.8599999999997</v>
      </c>
      <c r="RBB55" s="115">
        <f t="shared" ref="RBB55" si="3628">RBA55</f>
        <v>4330.8599999999997</v>
      </c>
      <c r="RBC55" s="115">
        <f t="shared" si="2154"/>
        <v>4330.8599999999997</v>
      </c>
      <c r="RBD55" s="115">
        <f t="shared" si="2154"/>
        <v>4330.8599999999997</v>
      </c>
      <c r="RBE55" s="115">
        <f t="shared" si="2154"/>
        <v>4330.8599999999997</v>
      </c>
      <c r="RBF55" s="115">
        <f t="shared" si="2154"/>
        <v>4330.8599999999997</v>
      </c>
      <c r="RBG55" s="115">
        <f t="shared" si="2154"/>
        <v>4330.8599999999997</v>
      </c>
      <c r="RBH55" s="115">
        <f t="shared" si="2154"/>
        <v>4330.8599999999997</v>
      </c>
      <c r="RBI55" s="115">
        <f t="shared" si="2154"/>
        <v>4330.8599999999997</v>
      </c>
      <c r="RBJ55" s="115">
        <f t="shared" si="2154"/>
        <v>4330.8599999999997</v>
      </c>
      <c r="RBK55" s="115">
        <f t="shared" si="2154"/>
        <v>4330.8599999999997</v>
      </c>
      <c r="RBL55" s="115">
        <f t="shared" si="2154"/>
        <v>4330.8599999999997</v>
      </c>
      <c r="RBM55" s="115">
        <f t="shared" si="2154"/>
        <v>4330.8599999999997</v>
      </c>
      <c r="RBN55" s="95">
        <f t="shared" si="2155"/>
        <v>51970.32</v>
      </c>
      <c r="RBO55" s="106" t="s">
        <v>862</v>
      </c>
      <c r="RBP55" s="105">
        <v>51970.319999999992</v>
      </c>
      <c r="RBQ55" s="90">
        <f t="shared" si="2156"/>
        <v>4330.8599999999997</v>
      </c>
      <c r="RBR55" s="115">
        <f t="shared" ref="RBR55" si="3629">RBQ55</f>
        <v>4330.8599999999997</v>
      </c>
      <c r="RBS55" s="115">
        <f t="shared" si="2157"/>
        <v>4330.8599999999997</v>
      </c>
      <c r="RBT55" s="115">
        <f t="shared" si="2157"/>
        <v>4330.8599999999997</v>
      </c>
      <c r="RBU55" s="115">
        <f t="shared" si="2157"/>
        <v>4330.8599999999997</v>
      </c>
      <c r="RBV55" s="115">
        <f t="shared" si="2157"/>
        <v>4330.8599999999997</v>
      </c>
      <c r="RBW55" s="115">
        <f t="shared" si="2157"/>
        <v>4330.8599999999997</v>
      </c>
      <c r="RBX55" s="115">
        <f t="shared" si="2157"/>
        <v>4330.8599999999997</v>
      </c>
      <c r="RBY55" s="115">
        <f t="shared" si="2157"/>
        <v>4330.8599999999997</v>
      </c>
      <c r="RBZ55" s="115">
        <f t="shared" si="2157"/>
        <v>4330.8599999999997</v>
      </c>
      <c r="RCA55" s="115">
        <f t="shared" si="2157"/>
        <v>4330.8599999999997</v>
      </c>
      <c r="RCB55" s="115">
        <f t="shared" si="2157"/>
        <v>4330.8599999999997</v>
      </c>
      <c r="RCC55" s="115">
        <f t="shared" si="2157"/>
        <v>4330.8599999999997</v>
      </c>
      <c r="RCD55" s="95">
        <f t="shared" si="2158"/>
        <v>51970.32</v>
      </c>
      <c r="RCE55" s="106" t="s">
        <v>862</v>
      </c>
      <c r="RCF55" s="105">
        <v>51970.319999999992</v>
      </c>
      <c r="RCG55" s="90">
        <f t="shared" si="2159"/>
        <v>4330.8599999999997</v>
      </c>
      <c r="RCH55" s="115">
        <f t="shared" ref="RCH55" si="3630">RCG55</f>
        <v>4330.8599999999997</v>
      </c>
      <c r="RCI55" s="115">
        <f t="shared" si="2160"/>
        <v>4330.8599999999997</v>
      </c>
      <c r="RCJ55" s="115">
        <f t="shared" si="2160"/>
        <v>4330.8599999999997</v>
      </c>
      <c r="RCK55" s="115">
        <f t="shared" si="2160"/>
        <v>4330.8599999999997</v>
      </c>
      <c r="RCL55" s="115">
        <f t="shared" si="2160"/>
        <v>4330.8599999999997</v>
      </c>
      <c r="RCM55" s="115">
        <f t="shared" si="2160"/>
        <v>4330.8599999999997</v>
      </c>
      <c r="RCN55" s="115">
        <f t="shared" si="2160"/>
        <v>4330.8599999999997</v>
      </c>
      <c r="RCO55" s="115">
        <f t="shared" si="2160"/>
        <v>4330.8599999999997</v>
      </c>
      <c r="RCP55" s="115">
        <f t="shared" si="2160"/>
        <v>4330.8599999999997</v>
      </c>
      <c r="RCQ55" s="115">
        <f t="shared" si="2160"/>
        <v>4330.8599999999997</v>
      </c>
      <c r="RCR55" s="115">
        <f t="shared" si="2160"/>
        <v>4330.8599999999997</v>
      </c>
      <c r="RCS55" s="115">
        <f t="shared" si="2160"/>
        <v>4330.8599999999997</v>
      </c>
      <c r="RCT55" s="95">
        <f t="shared" si="2161"/>
        <v>51970.32</v>
      </c>
      <c r="RCU55" s="106" t="s">
        <v>862</v>
      </c>
      <c r="RCV55" s="105">
        <v>51970.319999999992</v>
      </c>
      <c r="RCW55" s="90">
        <f t="shared" si="2162"/>
        <v>4330.8599999999997</v>
      </c>
      <c r="RCX55" s="115">
        <f t="shared" ref="RCX55" si="3631">RCW55</f>
        <v>4330.8599999999997</v>
      </c>
      <c r="RCY55" s="115">
        <f t="shared" si="2163"/>
        <v>4330.8599999999997</v>
      </c>
      <c r="RCZ55" s="115">
        <f t="shared" si="2163"/>
        <v>4330.8599999999997</v>
      </c>
      <c r="RDA55" s="115">
        <f t="shared" si="2163"/>
        <v>4330.8599999999997</v>
      </c>
      <c r="RDB55" s="115">
        <f t="shared" si="2163"/>
        <v>4330.8599999999997</v>
      </c>
      <c r="RDC55" s="115">
        <f t="shared" si="2163"/>
        <v>4330.8599999999997</v>
      </c>
      <c r="RDD55" s="115">
        <f t="shared" si="2163"/>
        <v>4330.8599999999997</v>
      </c>
      <c r="RDE55" s="115">
        <f t="shared" si="2163"/>
        <v>4330.8599999999997</v>
      </c>
      <c r="RDF55" s="115">
        <f t="shared" si="2163"/>
        <v>4330.8599999999997</v>
      </c>
      <c r="RDG55" s="115">
        <f t="shared" si="2163"/>
        <v>4330.8599999999997</v>
      </c>
      <c r="RDH55" s="115">
        <f t="shared" si="2163"/>
        <v>4330.8599999999997</v>
      </c>
      <c r="RDI55" s="115">
        <f t="shared" si="2163"/>
        <v>4330.8599999999997</v>
      </c>
      <c r="RDJ55" s="95">
        <f t="shared" si="2164"/>
        <v>51970.32</v>
      </c>
      <c r="RDK55" s="106" t="s">
        <v>862</v>
      </c>
      <c r="RDL55" s="105">
        <v>51970.319999999992</v>
      </c>
      <c r="RDM55" s="90">
        <f t="shared" si="2165"/>
        <v>4330.8599999999997</v>
      </c>
      <c r="RDN55" s="115">
        <f t="shared" ref="RDN55" si="3632">RDM55</f>
        <v>4330.8599999999997</v>
      </c>
      <c r="RDO55" s="115">
        <f t="shared" si="2166"/>
        <v>4330.8599999999997</v>
      </c>
      <c r="RDP55" s="115">
        <f t="shared" si="2166"/>
        <v>4330.8599999999997</v>
      </c>
      <c r="RDQ55" s="115">
        <f t="shared" si="2166"/>
        <v>4330.8599999999997</v>
      </c>
      <c r="RDR55" s="115">
        <f t="shared" si="2166"/>
        <v>4330.8599999999997</v>
      </c>
      <c r="RDS55" s="115">
        <f t="shared" si="2166"/>
        <v>4330.8599999999997</v>
      </c>
      <c r="RDT55" s="115">
        <f t="shared" si="2166"/>
        <v>4330.8599999999997</v>
      </c>
      <c r="RDU55" s="115">
        <f t="shared" si="2166"/>
        <v>4330.8599999999997</v>
      </c>
      <c r="RDV55" s="115">
        <f t="shared" si="2166"/>
        <v>4330.8599999999997</v>
      </c>
      <c r="RDW55" s="115">
        <f t="shared" si="2166"/>
        <v>4330.8599999999997</v>
      </c>
      <c r="RDX55" s="115">
        <f t="shared" si="2166"/>
        <v>4330.8599999999997</v>
      </c>
      <c r="RDY55" s="115">
        <f t="shared" si="2166"/>
        <v>4330.8599999999997</v>
      </c>
      <c r="RDZ55" s="95">
        <f t="shared" si="2167"/>
        <v>51970.32</v>
      </c>
      <c r="REA55" s="106" t="s">
        <v>862</v>
      </c>
      <c r="REB55" s="105">
        <v>51970.319999999992</v>
      </c>
      <c r="REC55" s="90">
        <f t="shared" si="2168"/>
        <v>4330.8599999999997</v>
      </c>
      <c r="RED55" s="115">
        <f t="shared" ref="RED55" si="3633">REC55</f>
        <v>4330.8599999999997</v>
      </c>
      <c r="REE55" s="115">
        <f t="shared" si="2169"/>
        <v>4330.8599999999997</v>
      </c>
      <c r="REF55" s="115">
        <f t="shared" si="2169"/>
        <v>4330.8599999999997</v>
      </c>
      <c r="REG55" s="115">
        <f t="shared" si="2169"/>
        <v>4330.8599999999997</v>
      </c>
      <c r="REH55" s="115">
        <f t="shared" si="2169"/>
        <v>4330.8599999999997</v>
      </c>
      <c r="REI55" s="115">
        <f t="shared" si="2169"/>
        <v>4330.8599999999997</v>
      </c>
      <c r="REJ55" s="115">
        <f t="shared" si="2169"/>
        <v>4330.8599999999997</v>
      </c>
      <c r="REK55" s="115">
        <f t="shared" si="2169"/>
        <v>4330.8599999999997</v>
      </c>
      <c r="REL55" s="115">
        <f t="shared" si="2169"/>
        <v>4330.8599999999997</v>
      </c>
      <c r="REM55" s="115">
        <f t="shared" si="2169"/>
        <v>4330.8599999999997</v>
      </c>
      <c r="REN55" s="115">
        <f t="shared" si="2169"/>
        <v>4330.8599999999997</v>
      </c>
      <c r="REO55" s="115">
        <f t="shared" si="2169"/>
        <v>4330.8599999999997</v>
      </c>
      <c r="REP55" s="95">
        <f t="shared" si="2170"/>
        <v>51970.32</v>
      </c>
      <c r="REQ55" s="106" t="s">
        <v>862</v>
      </c>
      <c r="RER55" s="105">
        <v>51970.319999999992</v>
      </c>
      <c r="RES55" s="90">
        <f t="shared" si="2171"/>
        <v>4330.8599999999997</v>
      </c>
      <c r="RET55" s="115">
        <f t="shared" ref="RET55" si="3634">RES55</f>
        <v>4330.8599999999997</v>
      </c>
      <c r="REU55" s="115">
        <f t="shared" si="2172"/>
        <v>4330.8599999999997</v>
      </c>
      <c r="REV55" s="115">
        <f t="shared" si="2172"/>
        <v>4330.8599999999997</v>
      </c>
      <c r="REW55" s="115">
        <f t="shared" si="2172"/>
        <v>4330.8599999999997</v>
      </c>
      <c r="REX55" s="115">
        <f t="shared" si="2172"/>
        <v>4330.8599999999997</v>
      </c>
      <c r="REY55" s="115">
        <f t="shared" si="2172"/>
        <v>4330.8599999999997</v>
      </c>
      <c r="REZ55" s="115">
        <f t="shared" si="2172"/>
        <v>4330.8599999999997</v>
      </c>
      <c r="RFA55" s="115">
        <f t="shared" si="2172"/>
        <v>4330.8599999999997</v>
      </c>
      <c r="RFB55" s="115">
        <f t="shared" si="2172"/>
        <v>4330.8599999999997</v>
      </c>
      <c r="RFC55" s="115">
        <f t="shared" si="2172"/>
        <v>4330.8599999999997</v>
      </c>
      <c r="RFD55" s="115">
        <f t="shared" si="2172"/>
        <v>4330.8599999999997</v>
      </c>
      <c r="RFE55" s="115">
        <f t="shared" si="2172"/>
        <v>4330.8599999999997</v>
      </c>
      <c r="RFF55" s="95">
        <f t="shared" si="2173"/>
        <v>51970.32</v>
      </c>
      <c r="RFG55" s="106" t="s">
        <v>862</v>
      </c>
      <c r="RFH55" s="105">
        <v>51970.319999999992</v>
      </c>
      <c r="RFI55" s="90">
        <f t="shared" si="2174"/>
        <v>4330.8599999999997</v>
      </c>
      <c r="RFJ55" s="115">
        <f t="shared" ref="RFJ55" si="3635">RFI55</f>
        <v>4330.8599999999997</v>
      </c>
      <c r="RFK55" s="115">
        <f t="shared" si="2175"/>
        <v>4330.8599999999997</v>
      </c>
      <c r="RFL55" s="115">
        <f t="shared" si="2175"/>
        <v>4330.8599999999997</v>
      </c>
      <c r="RFM55" s="115">
        <f t="shared" si="2175"/>
        <v>4330.8599999999997</v>
      </c>
      <c r="RFN55" s="115">
        <f t="shared" si="2175"/>
        <v>4330.8599999999997</v>
      </c>
      <c r="RFO55" s="115">
        <f t="shared" si="2175"/>
        <v>4330.8599999999997</v>
      </c>
      <c r="RFP55" s="115">
        <f t="shared" si="2175"/>
        <v>4330.8599999999997</v>
      </c>
      <c r="RFQ55" s="115">
        <f t="shared" si="2175"/>
        <v>4330.8599999999997</v>
      </c>
      <c r="RFR55" s="115">
        <f t="shared" si="2175"/>
        <v>4330.8599999999997</v>
      </c>
      <c r="RFS55" s="115">
        <f t="shared" si="2175"/>
        <v>4330.8599999999997</v>
      </c>
      <c r="RFT55" s="115">
        <f t="shared" si="2175"/>
        <v>4330.8599999999997</v>
      </c>
      <c r="RFU55" s="115">
        <f t="shared" si="2175"/>
        <v>4330.8599999999997</v>
      </c>
      <c r="RFV55" s="95">
        <f t="shared" si="2176"/>
        <v>51970.32</v>
      </c>
      <c r="RFW55" s="106" t="s">
        <v>862</v>
      </c>
      <c r="RFX55" s="105">
        <v>51970.319999999992</v>
      </c>
      <c r="RFY55" s="90">
        <f t="shared" si="2177"/>
        <v>4330.8599999999997</v>
      </c>
      <c r="RFZ55" s="115">
        <f t="shared" ref="RFZ55" si="3636">RFY55</f>
        <v>4330.8599999999997</v>
      </c>
      <c r="RGA55" s="115">
        <f t="shared" si="2178"/>
        <v>4330.8599999999997</v>
      </c>
      <c r="RGB55" s="115">
        <f t="shared" si="2178"/>
        <v>4330.8599999999997</v>
      </c>
      <c r="RGC55" s="115">
        <f t="shared" si="2178"/>
        <v>4330.8599999999997</v>
      </c>
      <c r="RGD55" s="115">
        <f t="shared" si="2178"/>
        <v>4330.8599999999997</v>
      </c>
      <c r="RGE55" s="115">
        <f t="shared" si="2178"/>
        <v>4330.8599999999997</v>
      </c>
      <c r="RGF55" s="115">
        <f t="shared" si="2178"/>
        <v>4330.8599999999997</v>
      </c>
      <c r="RGG55" s="115">
        <f t="shared" si="2178"/>
        <v>4330.8599999999997</v>
      </c>
      <c r="RGH55" s="115">
        <f t="shared" si="2178"/>
        <v>4330.8599999999997</v>
      </c>
      <c r="RGI55" s="115">
        <f t="shared" si="2178"/>
        <v>4330.8599999999997</v>
      </c>
      <c r="RGJ55" s="115">
        <f t="shared" si="2178"/>
        <v>4330.8599999999997</v>
      </c>
      <c r="RGK55" s="115">
        <f t="shared" si="2178"/>
        <v>4330.8599999999997</v>
      </c>
      <c r="RGL55" s="95">
        <f t="shared" si="2179"/>
        <v>51970.32</v>
      </c>
      <c r="RGM55" s="106" t="s">
        <v>862</v>
      </c>
      <c r="RGN55" s="105">
        <v>51970.319999999992</v>
      </c>
      <c r="RGO55" s="90">
        <f t="shared" si="2180"/>
        <v>4330.8599999999997</v>
      </c>
      <c r="RGP55" s="115">
        <f t="shared" ref="RGP55" si="3637">RGO55</f>
        <v>4330.8599999999997</v>
      </c>
      <c r="RGQ55" s="115">
        <f t="shared" si="2181"/>
        <v>4330.8599999999997</v>
      </c>
      <c r="RGR55" s="115">
        <f t="shared" si="2181"/>
        <v>4330.8599999999997</v>
      </c>
      <c r="RGS55" s="115">
        <f t="shared" si="2181"/>
        <v>4330.8599999999997</v>
      </c>
      <c r="RGT55" s="115">
        <f t="shared" si="2181"/>
        <v>4330.8599999999997</v>
      </c>
      <c r="RGU55" s="115">
        <f t="shared" si="2181"/>
        <v>4330.8599999999997</v>
      </c>
      <c r="RGV55" s="115">
        <f t="shared" si="2181"/>
        <v>4330.8599999999997</v>
      </c>
      <c r="RGW55" s="115">
        <f t="shared" si="2181"/>
        <v>4330.8599999999997</v>
      </c>
      <c r="RGX55" s="115">
        <f t="shared" si="2181"/>
        <v>4330.8599999999997</v>
      </c>
      <c r="RGY55" s="115">
        <f t="shared" si="2181"/>
        <v>4330.8599999999997</v>
      </c>
      <c r="RGZ55" s="115">
        <f t="shared" si="2181"/>
        <v>4330.8599999999997</v>
      </c>
      <c r="RHA55" s="115">
        <f t="shared" si="2181"/>
        <v>4330.8599999999997</v>
      </c>
      <c r="RHB55" s="95">
        <f t="shared" si="2182"/>
        <v>51970.32</v>
      </c>
      <c r="RHC55" s="106" t="s">
        <v>862</v>
      </c>
      <c r="RHD55" s="105">
        <v>51970.319999999992</v>
      </c>
      <c r="RHE55" s="90">
        <f t="shared" si="2183"/>
        <v>4330.8599999999997</v>
      </c>
      <c r="RHF55" s="115">
        <f t="shared" ref="RHF55" si="3638">RHE55</f>
        <v>4330.8599999999997</v>
      </c>
      <c r="RHG55" s="115">
        <f t="shared" si="2184"/>
        <v>4330.8599999999997</v>
      </c>
      <c r="RHH55" s="115">
        <f t="shared" si="2184"/>
        <v>4330.8599999999997</v>
      </c>
      <c r="RHI55" s="115">
        <f t="shared" si="2184"/>
        <v>4330.8599999999997</v>
      </c>
      <c r="RHJ55" s="115">
        <f t="shared" si="2184"/>
        <v>4330.8599999999997</v>
      </c>
      <c r="RHK55" s="115">
        <f t="shared" si="2184"/>
        <v>4330.8599999999997</v>
      </c>
      <c r="RHL55" s="115">
        <f t="shared" si="2184"/>
        <v>4330.8599999999997</v>
      </c>
      <c r="RHM55" s="115">
        <f t="shared" si="2184"/>
        <v>4330.8599999999997</v>
      </c>
      <c r="RHN55" s="115">
        <f t="shared" si="2184"/>
        <v>4330.8599999999997</v>
      </c>
      <c r="RHO55" s="115">
        <f t="shared" si="2184"/>
        <v>4330.8599999999997</v>
      </c>
      <c r="RHP55" s="115">
        <f t="shared" si="2184"/>
        <v>4330.8599999999997</v>
      </c>
      <c r="RHQ55" s="115">
        <f t="shared" si="2184"/>
        <v>4330.8599999999997</v>
      </c>
      <c r="RHR55" s="95">
        <f t="shared" si="2185"/>
        <v>51970.32</v>
      </c>
      <c r="RHS55" s="106" t="s">
        <v>862</v>
      </c>
      <c r="RHT55" s="105">
        <v>51970.319999999992</v>
      </c>
      <c r="RHU55" s="90">
        <f t="shared" si="2186"/>
        <v>4330.8599999999997</v>
      </c>
      <c r="RHV55" s="115">
        <f t="shared" ref="RHV55" si="3639">RHU55</f>
        <v>4330.8599999999997</v>
      </c>
      <c r="RHW55" s="115">
        <f t="shared" si="2187"/>
        <v>4330.8599999999997</v>
      </c>
      <c r="RHX55" s="115">
        <f t="shared" si="2187"/>
        <v>4330.8599999999997</v>
      </c>
      <c r="RHY55" s="115">
        <f t="shared" si="2187"/>
        <v>4330.8599999999997</v>
      </c>
      <c r="RHZ55" s="115">
        <f t="shared" si="2187"/>
        <v>4330.8599999999997</v>
      </c>
      <c r="RIA55" s="115">
        <f t="shared" si="2187"/>
        <v>4330.8599999999997</v>
      </c>
      <c r="RIB55" s="115">
        <f t="shared" si="2187"/>
        <v>4330.8599999999997</v>
      </c>
      <c r="RIC55" s="115">
        <f t="shared" si="2187"/>
        <v>4330.8599999999997</v>
      </c>
      <c r="RID55" s="115">
        <f t="shared" si="2187"/>
        <v>4330.8599999999997</v>
      </c>
      <c r="RIE55" s="115">
        <f t="shared" si="2187"/>
        <v>4330.8599999999997</v>
      </c>
      <c r="RIF55" s="115">
        <f t="shared" si="2187"/>
        <v>4330.8599999999997</v>
      </c>
      <c r="RIG55" s="115">
        <f t="shared" si="2187"/>
        <v>4330.8599999999997</v>
      </c>
      <c r="RIH55" s="95">
        <f t="shared" si="2188"/>
        <v>51970.32</v>
      </c>
      <c r="RII55" s="106" t="s">
        <v>862</v>
      </c>
      <c r="RIJ55" s="105">
        <v>51970.319999999992</v>
      </c>
      <c r="RIK55" s="90">
        <f t="shared" si="2189"/>
        <v>4330.8599999999997</v>
      </c>
      <c r="RIL55" s="115">
        <f t="shared" ref="RIL55" si="3640">RIK55</f>
        <v>4330.8599999999997</v>
      </c>
      <c r="RIM55" s="115">
        <f t="shared" si="2190"/>
        <v>4330.8599999999997</v>
      </c>
      <c r="RIN55" s="115">
        <f t="shared" si="2190"/>
        <v>4330.8599999999997</v>
      </c>
      <c r="RIO55" s="115">
        <f t="shared" si="2190"/>
        <v>4330.8599999999997</v>
      </c>
      <c r="RIP55" s="115">
        <f t="shared" si="2190"/>
        <v>4330.8599999999997</v>
      </c>
      <c r="RIQ55" s="115">
        <f t="shared" si="2190"/>
        <v>4330.8599999999997</v>
      </c>
      <c r="RIR55" s="115">
        <f t="shared" si="2190"/>
        <v>4330.8599999999997</v>
      </c>
      <c r="RIS55" s="115">
        <f t="shared" si="2190"/>
        <v>4330.8599999999997</v>
      </c>
      <c r="RIT55" s="115">
        <f t="shared" si="2190"/>
        <v>4330.8599999999997</v>
      </c>
      <c r="RIU55" s="115">
        <f t="shared" si="2190"/>
        <v>4330.8599999999997</v>
      </c>
      <c r="RIV55" s="115">
        <f t="shared" si="2190"/>
        <v>4330.8599999999997</v>
      </c>
      <c r="RIW55" s="115">
        <f t="shared" si="2190"/>
        <v>4330.8599999999997</v>
      </c>
      <c r="RIX55" s="95">
        <f t="shared" si="2191"/>
        <v>51970.32</v>
      </c>
      <c r="RIY55" s="106" t="s">
        <v>862</v>
      </c>
      <c r="RIZ55" s="105">
        <v>51970.319999999992</v>
      </c>
      <c r="RJA55" s="90">
        <f t="shared" si="2192"/>
        <v>4330.8599999999997</v>
      </c>
      <c r="RJB55" s="115">
        <f t="shared" ref="RJB55" si="3641">RJA55</f>
        <v>4330.8599999999997</v>
      </c>
      <c r="RJC55" s="115">
        <f t="shared" si="2193"/>
        <v>4330.8599999999997</v>
      </c>
      <c r="RJD55" s="115">
        <f t="shared" si="2193"/>
        <v>4330.8599999999997</v>
      </c>
      <c r="RJE55" s="115">
        <f t="shared" si="2193"/>
        <v>4330.8599999999997</v>
      </c>
      <c r="RJF55" s="115">
        <f t="shared" si="2193"/>
        <v>4330.8599999999997</v>
      </c>
      <c r="RJG55" s="115">
        <f t="shared" si="2193"/>
        <v>4330.8599999999997</v>
      </c>
      <c r="RJH55" s="115">
        <f t="shared" si="2193"/>
        <v>4330.8599999999997</v>
      </c>
      <c r="RJI55" s="115">
        <f t="shared" si="2193"/>
        <v>4330.8599999999997</v>
      </c>
      <c r="RJJ55" s="115">
        <f t="shared" si="2193"/>
        <v>4330.8599999999997</v>
      </c>
      <c r="RJK55" s="115">
        <f t="shared" si="2193"/>
        <v>4330.8599999999997</v>
      </c>
      <c r="RJL55" s="115">
        <f t="shared" si="2193"/>
        <v>4330.8599999999997</v>
      </c>
      <c r="RJM55" s="115">
        <f t="shared" si="2193"/>
        <v>4330.8599999999997</v>
      </c>
      <c r="RJN55" s="95">
        <f t="shared" si="2194"/>
        <v>51970.32</v>
      </c>
      <c r="RJO55" s="106" t="s">
        <v>862</v>
      </c>
      <c r="RJP55" s="105">
        <v>51970.319999999992</v>
      </c>
      <c r="RJQ55" s="90">
        <f t="shared" si="2195"/>
        <v>4330.8599999999997</v>
      </c>
      <c r="RJR55" s="115">
        <f t="shared" ref="RJR55" si="3642">RJQ55</f>
        <v>4330.8599999999997</v>
      </c>
      <c r="RJS55" s="115">
        <f t="shared" si="2196"/>
        <v>4330.8599999999997</v>
      </c>
      <c r="RJT55" s="115">
        <f t="shared" si="2196"/>
        <v>4330.8599999999997</v>
      </c>
      <c r="RJU55" s="115">
        <f t="shared" si="2196"/>
        <v>4330.8599999999997</v>
      </c>
      <c r="RJV55" s="115">
        <f t="shared" si="2196"/>
        <v>4330.8599999999997</v>
      </c>
      <c r="RJW55" s="115">
        <f t="shared" si="2196"/>
        <v>4330.8599999999997</v>
      </c>
      <c r="RJX55" s="115">
        <f t="shared" si="2196"/>
        <v>4330.8599999999997</v>
      </c>
      <c r="RJY55" s="115">
        <f t="shared" si="2196"/>
        <v>4330.8599999999997</v>
      </c>
      <c r="RJZ55" s="115">
        <f t="shared" si="2196"/>
        <v>4330.8599999999997</v>
      </c>
      <c r="RKA55" s="115">
        <f t="shared" si="2196"/>
        <v>4330.8599999999997</v>
      </c>
      <c r="RKB55" s="115">
        <f t="shared" si="2196"/>
        <v>4330.8599999999997</v>
      </c>
      <c r="RKC55" s="115">
        <f t="shared" si="2196"/>
        <v>4330.8599999999997</v>
      </c>
      <c r="RKD55" s="95">
        <f t="shared" si="2197"/>
        <v>51970.32</v>
      </c>
      <c r="RKE55" s="106" t="s">
        <v>862</v>
      </c>
      <c r="RKF55" s="105">
        <v>51970.319999999992</v>
      </c>
      <c r="RKG55" s="90">
        <f t="shared" si="2198"/>
        <v>4330.8599999999997</v>
      </c>
      <c r="RKH55" s="115">
        <f t="shared" ref="RKH55" si="3643">RKG55</f>
        <v>4330.8599999999997</v>
      </c>
      <c r="RKI55" s="115">
        <f t="shared" si="2199"/>
        <v>4330.8599999999997</v>
      </c>
      <c r="RKJ55" s="115">
        <f t="shared" si="2199"/>
        <v>4330.8599999999997</v>
      </c>
      <c r="RKK55" s="115">
        <f t="shared" si="2199"/>
        <v>4330.8599999999997</v>
      </c>
      <c r="RKL55" s="115">
        <f t="shared" si="2199"/>
        <v>4330.8599999999997</v>
      </c>
      <c r="RKM55" s="115">
        <f t="shared" si="2199"/>
        <v>4330.8599999999997</v>
      </c>
      <c r="RKN55" s="115">
        <f t="shared" si="2199"/>
        <v>4330.8599999999997</v>
      </c>
      <c r="RKO55" s="115">
        <f t="shared" si="2199"/>
        <v>4330.8599999999997</v>
      </c>
      <c r="RKP55" s="115">
        <f t="shared" si="2199"/>
        <v>4330.8599999999997</v>
      </c>
      <c r="RKQ55" s="115">
        <f t="shared" si="2199"/>
        <v>4330.8599999999997</v>
      </c>
      <c r="RKR55" s="115">
        <f t="shared" si="2199"/>
        <v>4330.8599999999997</v>
      </c>
      <c r="RKS55" s="115">
        <f t="shared" si="2199"/>
        <v>4330.8599999999997</v>
      </c>
      <c r="RKT55" s="95">
        <f t="shared" si="2200"/>
        <v>51970.32</v>
      </c>
      <c r="RKU55" s="106" t="s">
        <v>862</v>
      </c>
      <c r="RKV55" s="105">
        <v>51970.319999999992</v>
      </c>
      <c r="RKW55" s="90">
        <f t="shared" si="2201"/>
        <v>4330.8599999999997</v>
      </c>
      <c r="RKX55" s="115">
        <f t="shared" ref="RKX55" si="3644">RKW55</f>
        <v>4330.8599999999997</v>
      </c>
      <c r="RKY55" s="115">
        <f t="shared" si="2202"/>
        <v>4330.8599999999997</v>
      </c>
      <c r="RKZ55" s="115">
        <f t="shared" si="2202"/>
        <v>4330.8599999999997</v>
      </c>
      <c r="RLA55" s="115">
        <f t="shared" si="2202"/>
        <v>4330.8599999999997</v>
      </c>
      <c r="RLB55" s="115">
        <f t="shared" si="2202"/>
        <v>4330.8599999999997</v>
      </c>
      <c r="RLC55" s="115">
        <f t="shared" si="2202"/>
        <v>4330.8599999999997</v>
      </c>
      <c r="RLD55" s="115">
        <f t="shared" si="2202"/>
        <v>4330.8599999999997</v>
      </c>
      <c r="RLE55" s="115">
        <f t="shared" si="2202"/>
        <v>4330.8599999999997</v>
      </c>
      <c r="RLF55" s="115">
        <f t="shared" si="2202"/>
        <v>4330.8599999999997</v>
      </c>
      <c r="RLG55" s="115">
        <f t="shared" si="2202"/>
        <v>4330.8599999999997</v>
      </c>
      <c r="RLH55" s="115">
        <f t="shared" si="2202"/>
        <v>4330.8599999999997</v>
      </c>
      <c r="RLI55" s="115">
        <f t="shared" si="2202"/>
        <v>4330.8599999999997</v>
      </c>
      <c r="RLJ55" s="95">
        <f t="shared" si="2203"/>
        <v>51970.32</v>
      </c>
      <c r="RLK55" s="106" t="s">
        <v>862</v>
      </c>
      <c r="RLL55" s="105">
        <v>51970.319999999992</v>
      </c>
      <c r="RLM55" s="90">
        <f t="shared" si="2204"/>
        <v>4330.8599999999997</v>
      </c>
      <c r="RLN55" s="115">
        <f t="shared" ref="RLN55" si="3645">RLM55</f>
        <v>4330.8599999999997</v>
      </c>
      <c r="RLO55" s="115">
        <f t="shared" si="2205"/>
        <v>4330.8599999999997</v>
      </c>
      <c r="RLP55" s="115">
        <f t="shared" si="2205"/>
        <v>4330.8599999999997</v>
      </c>
      <c r="RLQ55" s="115">
        <f t="shared" si="2205"/>
        <v>4330.8599999999997</v>
      </c>
      <c r="RLR55" s="115">
        <f t="shared" si="2205"/>
        <v>4330.8599999999997</v>
      </c>
      <c r="RLS55" s="115">
        <f t="shared" si="2205"/>
        <v>4330.8599999999997</v>
      </c>
      <c r="RLT55" s="115">
        <f t="shared" si="2205"/>
        <v>4330.8599999999997</v>
      </c>
      <c r="RLU55" s="115">
        <f t="shared" si="2205"/>
        <v>4330.8599999999997</v>
      </c>
      <c r="RLV55" s="115">
        <f t="shared" si="2205"/>
        <v>4330.8599999999997</v>
      </c>
      <c r="RLW55" s="115">
        <f t="shared" si="2205"/>
        <v>4330.8599999999997</v>
      </c>
      <c r="RLX55" s="115">
        <f t="shared" si="2205"/>
        <v>4330.8599999999997</v>
      </c>
      <c r="RLY55" s="115">
        <f t="shared" si="2205"/>
        <v>4330.8599999999997</v>
      </c>
      <c r="RLZ55" s="95">
        <f t="shared" si="2206"/>
        <v>51970.32</v>
      </c>
      <c r="RMA55" s="106" t="s">
        <v>862</v>
      </c>
      <c r="RMB55" s="105">
        <v>51970.319999999992</v>
      </c>
      <c r="RMC55" s="90">
        <f t="shared" si="2207"/>
        <v>4330.8599999999997</v>
      </c>
      <c r="RMD55" s="115">
        <f t="shared" ref="RMD55" si="3646">RMC55</f>
        <v>4330.8599999999997</v>
      </c>
      <c r="RME55" s="115">
        <f t="shared" si="2208"/>
        <v>4330.8599999999997</v>
      </c>
      <c r="RMF55" s="115">
        <f t="shared" si="2208"/>
        <v>4330.8599999999997</v>
      </c>
      <c r="RMG55" s="115">
        <f t="shared" si="2208"/>
        <v>4330.8599999999997</v>
      </c>
      <c r="RMH55" s="115">
        <f t="shared" si="2208"/>
        <v>4330.8599999999997</v>
      </c>
      <c r="RMI55" s="115">
        <f t="shared" si="2208"/>
        <v>4330.8599999999997</v>
      </c>
      <c r="RMJ55" s="115">
        <f t="shared" si="2208"/>
        <v>4330.8599999999997</v>
      </c>
      <c r="RMK55" s="115">
        <f t="shared" si="2208"/>
        <v>4330.8599999999997</v>
      </c>
      <c r="RML55" s="115">
        <f t="shared" si="2208"/>
        <v>4330.8599999999997</v>
      </c>
      <c r="RMM55" s="115">
        <f t="shared" si="2208"/>
        <v>4330.8599999999997</v>
      </c>
      <c r="RMN55" s="115">
        <f t="shared" si="2208"/>
        <v>4330.8599999999997</v>
      </c>
      <c r="RMO55" s="115">
        <f t="shared" si="2208"/>
        <v>4330.8599999999997</v>
      </c>
      <c r="RMP55" s="95">
        <f t="shared" si="2209"/>
        <v>51970.32</v>
      </c>
      <c r="RMQ55" s="106" t="s">
        <v>862</v>
      </c>
      <c r="RMR55" s="105">
        <v>51970.319999999992</v>
      </c>
      <c r="RMS55" s="90">
        <f t="shared" si="2210"/>
        <v>4330.8599999999997</v>
      </c>
      <c r="RMT55" s="115">
        <f t="shared" ref="RMT55" si="3647">RMS55</f>
        <v>4330.8599999999997</v>
      </c>
      <c r="RMU55" s="115">
        <f t="shared" si="2211"/>
        <v>4330.8599999999997</v>
      </c>
      <c r="RMV55" s="115">
        <f t="shared" si="2211"/>
        <v>4330.8599999999997</v>
      </c>
      <c r="RMW55" s="115">
        <f t="shared" si="2211"/>
        <v>4330.8599999999997</v>
      </c>
      <c r="RMX55" s="115">
        <f t="shared" si="2211"/>
        <v>4330.8599999999997</v>
      </c>
      <c r="RMY55" s="115">
        <f t="shared" si="2211"/>
        <v>4330.8599999999997</v>
      </c>
      <c r="RMZ55" s="115">
        <f t="shared" si="2211"/>
        <v>4330.8599999999997</v>
      </c>
      <c r="RNA55" s="115">
        <f t="shared" si="2211"/>
        <v>4330.8599999999997</v>
      </c>
      <c r="RNB55" s="115">
        <f t="shared" si="2211"/>
        <v>4330.8599999999997</v>
      </c>
      <c r="RNC55" s="115">
        <f t="shared" si="2211"/>
        <v>4330.8599999999997</v>
      </c>
      <c r="RND55" s="115">
        <f t="shared" si="2211"/>
        <v>4330.8599999999997</v>
      </c>
      <c r="RNE55" s="115">
        <f t="shared" si="2211"/>
        <v>4330.8599999999997</v>
      </c>
      <c r="RNF55" s="95">
        <f t="shared" si="2212"/>
        <v>51970.32</v>
      </c>
      <c r="RNG55" s="106" t="s">
        <v>862</v>
      </c>
      <c r="RNH55" s="105">
        <v>51970.319999999992</v>
      </c>
      <c r="RNI55" s="90">
        <f t="shared" si="2213"/>
        <v>4330.8599999999997</v>
      </c>
      <c r="RNJ55" s="115">
        <f t="shared" ref="RNJ55" si="3648">RNI55</f>
        <v>4330.8599999999997</v>
      </c>
      <c r="RNK55" s="115">
        <f t="shared" si="2214"/>
        <v>4330.8599999999997</v>
      </c>
      <c r="RNL55" s="115">
        <f t="shared" si="2214"/>
        <v>4330.8599999999997</v>
      </c>
      <c r="RNM55" s="115">
        <f t="shared" si="2214"/>
        <v>4330.8599999999997</v>
      </c>
      <c r="RNN55" s="115">
        <f t="shared" si="2214"/>
        <v>4330.8599999999997</v>
      </c>
      <c r="RNO55" s="115">
        <f t="shared" si="2214"/>
        <v>4330.8599999999997</v>
      </c>
      <c r="RNP55" s="115">
        <f t="shared" si="2214"/>
        <v>4330.8599999999997</v>
      </c>
      <c r="RNQ55" s="115">
        <f t="shared" si="2214"/>
        <v>4330.8599999999997</v>
      </c>
      <c r="RNR55" s="115">
        <f t="shared" si="2214"/>
        <v>4330.8599999999997</v>
      </c>
      <c r="RNS55" s="115">
        <f t="shared" si="2214"/>
        <v>4330.8599999999997</v>
      </c>
      <c r="RNT55" s="115">
        <f t="shared" si="2214"/>
        <v>4330.8599999999997</v>
      </c>
      <c r="RNU55" s="115">
        <f t="shared" si="2214"/>
        <v>4330.8599999999997</v>
      </c>
      <c r="RNV55" s="95">
        <f t="shared" si="2215"/>
        <v>51970.32</v>
      </c>
      <c r="RNW55" s="106" t="s">
        <v>862</v>
      </c>
      <c r="RNX55" s="105">
        <v>51970.319999999992</v>
      </c>
      <c r="RNY55" s="90">
        <f t="shared" si="2216"/>
        <v>4330.8599999999997</v>
      </c>
      <c r="RNZ55" s="115">
        <f t="shared" ref="RNZ55" si="3649">RNY55</f>
        <v>4330.8599999999997</v>
      </c>
      <c r="ROA55" s="115">
        <f t="shared" si="2217"/>
        <v>4330.8599999999997</v>
      </c>
      <c r="ROB55" s="115">
        <f t="shared" si="2217"/>
        <v>4330.8599999999997</v>
      </c>
      <c r="ROC55" s="115">
        <f t="shared" si="2217"/>
        <v>4330.8599999999997</v>
      </c>
      <c r="ROD55" s="115">
        <f t="shared" si="2217"/>
        <v>4330.8599999999997</v>
      </c>
      <c r="ROE55" s="115">
        <f t="shared" si="2217"/>
        <v>4330.8599999999997</v>
      </c>
      <c r="ROF55" s="115">
        <f t="shared" si="2217"/>
        <v>4330.8599999999997</v>
      </c>
      <c r="ROG55" s="115">
        <f t="shared" si="2217"/>
        <v>4330.8599999999997</v>
      </c>
      <c r="ROH55" s="115">
        <f t="shared" si="2217"/>
        <v>4330.8599999999997</v>
      </c>
      <c r="ROI55" s="115">
        <f t="shared" si="2217"/>
        <v>4330.8599999999997</v>
      </c>
      <c r="ROJ55" s="115">
        <f t="shared" si="2217"/>
        <v>4330.8599999999997</v>
      </c>
      <c r="ROK55" s="115">
        <f t="shared" si="2217"/>
        <v>4330.8599999999997</v>
      </c>
      <c r="ROL55" s="95">
        <f t="shared" si="2218"/>
        <v>51970.32</v>
      </c>
      <c r="ROM55" s="106" t="s">
        <v>862</v>
      </c>
      <c r="RON55" s="105">
        <v>51970.319999999992</v>
      </c>
      <c r="ROO55" s="90">
        <f t="shared" si="2219"/>
        <v>4330.8599999999997</v>
      </c>
      <c r="ROP55" s="115">
        <f t="shared" ref="ROP55" si="3650">ROO55</f>
        <v>4330.8599999999997</v>
      </c>
      <c r="ROQ55" s="115">
        <f t="shared" si="2220"/>
        <v>4330.8599999999997</v>
      </c>
      <c r="ROR55" s="115">
        <f t="shared" si="2220"/>
        <v>4330.8599999999997</v>
      </c>
      <c r="ROS55" s="115">
        <f t="shared" si="2220"/>
        <v>4330.8599999999997</v>
      </c>
      <c r="ROT55" s="115">
        <f t="shared" si="2220"/>
        <v>4330.8599999999997</v>
      </c>
      <c r="ROU55" s="115">
        <f t="shared" si="2220"/>
        <v>4330.8599999999997</v>
      </c>
      <c r="ROV55" s="115">
        <f t="shared" si="2220"/>
        <v>4330.8599999999997</v>
      </c>
      <c r="ROW55" s="115">
        <f t="shared" si="2220"/>
        <v>4330.8599999999997</v>
      </c>
      <c r="ROX55" s="115">
        <f t="shared" si="2220"/>
        <v>4330.8599999999997</v>
      </c>
      <c r="ROY55" s="115">
        <f t="shared" si="2220"/>
        <v>4330.8599999999997</v>
      </c>
      <c r="ROZ55" s="115">
        <f t="shared" si="2220"/>
        <v>4330.8599999999997</v>
      </c>
      <c r="RPA55" s="115">
        <f t="shared" si="2220"/>
        <v>4330.8599999999997</v>
      </c>
      <c r="RPB55" s="95">
        <f t="shared" si="2221"/>
        <v>51970.32</v>
      </c>
      <c r="RPC55" s="106" t="s">
        <v>862</v>
      </c>
      <c r="RPD55" s="105">
        <v>51970.319999999992</v>
      </c>
      <c r="RPE55" s="90">
        <f t="shared" si="2222"/>
        <v>4330.8599999999997</v>
      </c>
      <c r="RPF55" s="115">
        <f t="shared" ref="RPF55" si="3651">RPE55</f>
        <v>4330.8599999999997</v>
      </c>
      <c r="RPG55" s="115">
        <f t="shared" si="2223"/>
        <v>4330.8599999999997</v>
      </c>
      <c r="RPH55" s="115">
        <f t="shared" si="2223"/>
        <v>4330.8599999999997</v>
      </c>
      <c r="RPI55" s="115">
        <f t="shared" si="2223"/>
        <v>4330.8599999999997</v>
      </c>
      <c r="RPJ55" s="115">
        <f t="shared" si="2223"/>
        <v>4330.8599999999997</v>
      </c>
      <c r="RPK55" s="115">
        <f t="shared" si="2223"/>
        <v>4330.8599999999997</v>
      </c>
      <c r="RPL55" s="115">
        <f t="shared" si="2223"/>
        <v>4330.8599999999997</v>
      </c>
      <c r="RPM55" s="115">
        <f t="shared" si="2223"/>
        <v>4330.8599999999997</v>
      </c>
      <c r="RPN55" s="115">
        <f t="shared" si="2223"/>
        <v>4330.8599999999997</v>
      </c>
      <c r="RPO55" s="115">
        <f t="shared" si="2223"/>
        <v>4330.8599999999997</v>
      </c>
      <c r="RPP55" s="115">
        <f t="shared" si="2223"/>
        <v>4330.8599999999997</v>
      </c>
      <c r="RPQ55" s="115">
        <f t="shared" si="2223"/>
        <v>4330.8599999999997</v>
      </c>
      <c r="RPR55" s="95">
        <f t="shared" si="2224"/>
        <v>51970.32</v>
      </c>
      <c r="RPS55" s="106" t="s">
        <v>862</v>
      </c>
      <c r="RPT55" s="105">
        <v>51970.319999999992</v>
      </c>
      <c r="RPU55" s="90">
        <f t="shared" si="2225"/>
        <v>4330.8599999999997</v>
      </c>
      <c r="RPV55" s="115">
        <f t="shared" ref="RPV55" si="3652">RPU55</f>
        <v>4330.8599999999997</v>
      </c>
      <c r="RPW55" s="115">
        <f t="shared" si="2226"/>
        <v>4330.8599999999997</v>
      </c>
      <c r="RPX55" s="115">
        <f t="shared" si="2226"/>
        <v>4330.8599999999997</v>
      </c>
      <c r="RPY55" s="115">
        <f t="shared" si="2226"/>
        <v>4330.8599999999997</v>
      </c>
      <c r="RPZ55" s="115">
        <f t="shared" si="2226"/>
        <v>4330.8599999999997</v>
      </c>
      <c r="RQA55" s="115">
        <f t="shared" si="2226"/>
        <v>4330.8599999999997</v>
      </c>
      <c r="RQB55" s="115">
        <f t="shared" si="2226"/>
        <v>4330.8599999999997</v>
      </c>
      <c r="RQC55" s="115">
        <f t="shared" si="2226"/>
        <v>4330.8599999999997</v>
      </c>
      <c r="RQD55" s="115">
        <f t="shared" si="2226"/>
        <v>4330.8599999999997</v>
      </c>
      <c r="RQE55" s="115">
        <f t="shared" si="2226"/>
        <v>4330.8599999999997</v>
      </c>
      <c r="RQF55" s="115">
        <f t="shared" si="2226"/>
        <v>4330.8599999999997</v>
      </c>
      <c r="RQG55" s="115">
        <f t="shared" si="2226"/>
        <v>4330.8599999999997</v>
      </c>
      <c r="RQH55" s="95">
        <f t="shared" si="2227"/>
        <v>51970.32</v>
      </c>
      <c r="RQI55" s="106" t="s">
        <v>862</v>
      </c>
      <c r="RQJ55" s="105">
        <v>51970.319999999992</v>
      </c>
      <c r="RQK55" s="90">
        <f t="shared" si="2228"/>
        <v>4330.8599999999997</v>
      </c>
      <c r="RQL55" s="115">
        <f t="shared" ref="RQL55" si="3653">RQK55</f>
        <v>4330.8599999999997</v>
      </c>
      <c r="RQM55" s="115">
        <f t="shared" si="2229"/>
        <v>4330.8599999999997</v>
      </c>
      <c r="RQN55" s="115">
        <f t="shared" si="2229"/>
        <v>4330.8599999999997</v>
      </c>
      <c r="RQO55" s="115">
        <f t="shared" si="2229"/>
        <v>4330.8599999999997</v>
      </c>
      <c r="RQP55" s="115">
        <f t="shared" si="2229"/>
        <v>4330.8599999999997</v>
      </c>
      <c r="RQQ55" s="115">
        <f t="shared" si="2229"/>
        <v>4330.8599999999997</v>
      </c>
      <c r="RQR55" s="115">
        <f t="shared" si="2229"/>
        <v>4330.8599999999997</v>
      </c>
      <c r="RQS55" s="115">
        <f t="shared" si="2229"/>
        <v>4330.8599999999997</v>
      </c>
      <c r="RQT55" s="115">
        <f t="shared" si="2229"/>
        <v>4330.8599999999997</v>
      </c>
      <c r="RQU55" s="115">
        <f t="shared" si="2229"/>
        <v>4330.8599999999997</v>
      </c>
      <c r="RQV55" s="115">
        <f t="shared" si="2229"/>
        <v>4330.8599999999997</v>
      </c>
      <c r="RQW55" s="115">
        <f t="shared" si="2229"/>
        <v>4330.8599999999997</v>
      </c>
      <c r="RQX55" s="95">
        <f t="shared" si="2230"/>
        <v>51970.32</v>
      </c>
      <c r="RQY55" s="106" t="s">
        <v>862</v>
      </c>
      <c r="RQZ55" s="105">
        <v>51970.319999999992</v>
      </c>
      <c r="RRA55" s="90">
        <f t="shared" si="2231"/>
        <v>4330.8599999999997</v>
      </c>
      <c r="RRB55" s="115">
        <f t="shared" ref="RRB55" si="3654">RRA55</f>
        <v>4330.8599999999997</v>
      </c>
      <c r="RRC55" s="115">
        <f t="shared" si="2232"/>
        <v>4330.8599999999997</v>
      </c>
      <c r="RRD55" s="115">
        <f t="shared" si="2232"/>
        <v>4330.8599999999997</v>
      </c>
      <c r="RRE55" s="115">
        <f t="shared" si="2232"/>
        <v>4330.8599999999997</v>
      </c>
      <c r="RRF55" s="115">
        <f t="shared" si="2232"/>
        <v>4330.8599999999997</v>
      </c>
      <c r="RRG55" s="115">
        <f t="shared" si="2232"/>
        <v>4330.8599999999997</v>
      </c>
      <c r="RRH55" s="115">
        <f t="shared" si="2232"/>
        <v>4330.8599999999997</v>
      </c>
      <c r="RRI55" s="115">
        <f t="shared" si="2232"/>
        <v>4330.8599999999997</v>
      </c>
      <c r="RRJ55" s="115">
        <f t="shared" si="2232"/>
        <v>4330.8599999999997</v>
      </c>
      <c r="RRK55" s="115">
        <f t="shared" si="2232"/>
        <v>4330.8599999999997</v>
      </c>
      <c r="RRL55" s="115">
        <f t="shared" si="2232"/>
        <v>4330.8599999999997</v>
      </c>
      <c r="RRM55" s="115">
        <f t="shared" si="2232"/>
        <v>4330.8599999999997</v>
      </c>
      <c r="RRN55" s="95">
        <f t="shared" si="2233"/>
        <v>51970.32</v>
      </c>
      <c r="RRO55" s="106" t="s">
        <v>862</v>
      </c>
      <c r="RRP55" s="105">
        <v>51970.319999999992</v>
      </c>
      <c r="RRQ55" s="90">
        <f t="shared" si="2234"/>
        <v>4330.8599999999997</v>
      </c>
      <c r="RRR55" s="115">
        <f t="shared" ref="RRR55" si="3655">RRQ55</f>
        <v>4330.8599999999997</v>
      </c>
      <c r="RRS55" s="115">
        <f t="shared" si="2235"/>
        <v>4330.8599999999997</v>
      </c>
      <c r="RRT55" s="115">
        <f t="shared" si="2235"/>
        <v>4330.8599999999997</v>
      </c>
      <c r="RRU55" s="115">
        <f t="shared" si="2235"/>
        <v>4330.8599999999997</v>
      </c>
      <c r="RRV55" s="115">
        <f t="shared" si="2235"/>
        <v>4330.8599999999997</v>
      </c>
      <c r="RRW55" s="115">
        <f t="shared" si="2235"/>
        <v>4330.8599999999997</v>
      </c>
      <c r="RRX55" s="115">
        <f t="shared" si="2235"/>
        <v>4330.8599999999997</v>
      </c>
      <c r="RRY55" s="115">
        <f t="shared" si="2235"/>
        <v>4330.8599999999997</v>
      </c>
      <c r="RRZ55" s="115">
        <f t="shared" si="2235"/>
        <v>4330.8599999999997</v>
      </c>
      <c r="RSA55" s="115">
        <f t="shared" si="2235"/>
        <v>4330.8599999999997</v>
      </c>
      <c r="RSB55" s="115">
        <f t="shared" si="2235"/>
        <v>4330.8599999999997</v>
      </c>
      <c r="RSC55" s="115">
        <f t="shared" si="2235"/>
        <v>4330.8599999999997</v>
      </c>
      <c r="RSD55" s="95">
        <f t="shared" si="2236"/>
        <v>51970.32</v>
      </c>
      <c r="RSE55" s="106" t="s">
        <v>862</v>
      </c>
      <c r="RSF55" s="105">
        <v>51970.319999999992</v>
      </c>
      <c r="RSG55" s="90">
        <f t="shared" si="2237"/>
        <v>4330.8599999999997</v>
      </c>
      <c r="RSH55" s="115">
        <f t="shared" ref="RSH55" si="3656">RSG55</f>
        <v>4330.8599999999997</v>
      </c>
      <c r="RSI55" s="115">
        <f t="shared" si="2238"/>
        <v>4330.8599999999997</v>
      </c>
      <c r="RSJ55" s="115">
        <f t="shared" si="2238"/>
        <v>4330.8599999999997</v>
      </c>
      <c r="RSK55" s="115">
        <f t="shared" si="2238"/>
        <v>4330.8599999999997</v>
      </c>
      <c r="RSL55" s="115">
        <f t="shared" si="2238"/>
        <v>4330.8599999999997</v>
      </c>
      <c r="RSM55" s="115">
        <f t="shared" si="2238"/>
        <v>4330.8599999999997</v>
      </c>
      <c r="RSN55" s="115">
        <f t="shared" si="2238"/>
        <v>4330.8599999999997</v>
      </c>
      <c r="RSO55" s="115">
        <f t="shared" si="2238"/>
        <v>4330.8599999999997</v>
      </c>
      <c r="RSP55" s="115">
        <f t="shared" si="2238"/>
        <v>4330.8599999999997</v>
      </c>
      <c r="RSQ55" s="115">
        <f t="shared" si="2238"/>
        <v>4330.8599999999997</v>
      </c>
      <c r="RSR55" s="115">
        <f t="shared" si="2238"/>
        <v>4330.8599999999997</v>
      </c>
      <c r="RSS55" s="115">
        <f t="shared" si="2238"/>
        <v>4330.8599999999997</v>
      </c>
      <c r="RST55" s="95">
        <f t="shared" si="2239"/>
        <v>51970.32</v>
      </c>
      <c r="RSU55" s="106" t="s">
        <v>862</v>
      </c>
      <c r="RSV55" s="105">
        <v>51970.319999999992</v>
      </c>
      <c r="RSW55" s="90">
        <f t="shared" si="2240"/>
        <v>4330.8599999999997</v>
      </c>
      <c r="RSX55" s="115">
        <f t="shared" ref="RSX55" si="3657">RSW55</f>
        <v>4330.8599999999997</v>
      </c>
      <c r="RSY55" s="115">
        <f t="shared" si="2241"/>
        <v>4330.8599999999997</v>
      </c>
      <c r="RSZ55" s="115">
        <f t="shared" si="2241"/>
        <v>4330.8599999999997</v>
      </c>
      <c r="RTA55" s="115">
        <f t="shared" si="2241"/>
        <v>4330.8599999999997</v>
      </c>
      <c r="RTB55" s="115">
        <f t="shared" si="2241"/>
        <v>4330.8599999999997</v>
      </c>
      <c r="RTC55" s="115">
        <f t="shared" si="2241"/>
        <v>4330.8599999999997</v>
      </c>
      <c r="RTD55" s="115">
        <f t="shared" si="2241"/>
        <v>4330.8599999999997</v>
      </c>
      <c r="RTE55" s="115">
        <f t="shared" si="2241"/>
        <v>4330.8599999999997</v>
      </c>
      <c r="RTF55" s="115">
        <f t="shared" si="2241"/>
        <v>4330.8599999999997</v>
      </c>
      <c r="RTG55" s="115">
        <f t="shared" si="2241"/>
        <v>4330.8599999999997</v>
      </c>
      <c r="RTH55" s="115">
        <f t="shared" si="2241"/>
        <v>4330.8599999999997</v>
      </c>
      <c r="RTI55" s="115">
        <f t="shared" si="2241"/>
        <v>4330.8599999999997</v>
      </c>
      <c r="RTJ55" s="95">
        <f t="shared" si="2242"/>
        <v>51970.32</v>
      </c>
      <c r="RTK55" s="106" t="s">
        <v>862</v>
      </c>
      <c r="RTL55" s="105">
        <v>51970.319999999992</v>
      </c>
      <c r="RTM55" s="90">
        <f t="shared" si="2243"/>
        <v>4330.8599999999997</v>
      </c>
      <c r="RTN55" s="115">
        <f t="shared" ref="RTN55" si="3658">RTM55</f>
        <v>4330.8599999999997</v>
      </c>
      <c r="RTO55" s="115">
        <f t="shared" si="2244"/>
        <v>4330.8599999999997</v>
      </c>
      <c r="RTP55" s="115">
        <f t="shared" si="2244"/>
        <v>4330.8599999999997</v>
      </c>
      <c r="RTQ55" s="115">
        <f t="shared" si="2244"/>
        <v>4330.8599999999997</v>
      </c>
      <c r="RTR55" s="115">
        <f t="shared" si="2244"/>
        <v>4330.8599999999997</v>
      </c>
      <c r="RTS55" s="115">
        <f t="shared" si="2244"/>
        <v>4330.8599999999997</v>
      </c>
      <c r="RTT55" s="115">
        <f t="shared" si="2244"/>
        <v>4330.8599999999997</v>
      </c>
      <c r="RTU55" s="115">
        <f t="shared" si="2244"/>
        <v>4330.8599999999997</v>
      </c>
      <c r="RTV55" s="115">
        <f t="shared" si="2244"/>
        <v>4330.8599999999997</v>
      </c>
      <c r="RTW55" s="115">
        <f t="shared" si="2244"/>
        <v>4330.8599999999997</v>
      </c>
      <c r="RTX55" s="115">
        <f t="shared" si="2244"/>
        <v>4330.8599999999997</v>
      </c>
      <c r="RTY55" s="115">
        <f t="shared" si="2244"/>
        <v>4330.8599999999997</v>
      </c>
      <c r="RTZ55" s="95">
        <f t="shared" si="2245"/>
        <v>51970.32</v>
      </c>
      <c r="RUA55" s="106" t="s">
        <v>862</v>
      </c>
      <c r="RUB55" s="105">
        <v>51970.319999999992</v>
      </c>
      <c r="RUC55" s="90">
        <f t="shared" si="2246"/>
        <v>4330.8599999999997</v>
      </c>
      <c r="RUD55" s="115">
        <f t="shared" ref="RUD55" si="3659">RUC55</f>
        <v>4330.8599999999997</v>
      </c>
      <c r="RUE55" s="115">
        <f t="shared" si="2247"/>
        <v>4330.8599999999997</v>
      </c>
      <c r="RUF55" s="115">
        <f t="shared" si="2247"/>
        <v>4330.8599999999997</v>
      </c>
      <c r="RUG55" s="115">
        <f t="shared" si="2247"/>
        <v>4330.8599999999997</v>
      </c>
      <c r="RUH55" s="115">
        <f t="shared" si="2247"/>
        <v>4330.8599999999997</v>
      </c>
      <c r="RUI55" s="115">
        <f t="shared" si="2247"/>
        <v>4330.8599999999997</v>
      </c>
      <c r="RUJ55" s="115">
        <f t="shared" si="2247"/>
        <v>4330.8599999999997</v>
      </c>
      <c r="RUK55" s="115">
        <f t="shared" si="2247"/>
        <v>4330.8599999999997</v>
      </c>
      <c r="RUL55" s="115">
        <f t="shared" si="2247"/>
        <v>4330.8599999999997</v>
      </c>
      <c r="RUM55" s="115">
        <f t="shared" si="2247"/>
        <v>4330.8599999999997</v>
      </c>
      <c r="RUN55" s="115">
        <f t="shared" si="2247"/>
        <v>4330.8599999999997</v>
      </c>
      <c r="RUO55" s="115">
        <f t="shared" si="2247"/>
        <v>4330.8599999999997</v>
      </c>
      <c r="RUP55" s="95">
        <f t="shared" si="2248"/>
        <v>51970.32</v>
      </c>
      <c r="RUQ55" s="106" t="s">
        <v>862</v>
      </c>
      <c r="RUR55" s="105">
        <v>51970.319999999992</v>
      </c>
      <c r="RUS55" s="90">
        <f t="shared" si="2249"/>
        <v>4330.8599999999997</v>
      </c>
      <c r="RUT55" s="115">
        <f t="shared" ref="RUT55" si="3660">RUS55</f>
        <v>4330.8599999999997</v>
      </c>
      <c r="RUU55" s="115">
        <f t="shared" si="2250"/>
        <v>4330.8599999999997</v>
      </c>
      <c r="RUV55" s="115">
        <f t="shared" si="2250"/>
        <v>4330.8599999999997</v>
      </c>
      <c r="RUW55" s="115">
        <f t="shared" si="2250"/>
        <v>4330.8599999999997</v>
      </c>
      <c r="RUX55" s="115">
        <f t="shared" si="2250"/>
        <v>4330.8599999999997</v>
      </c>
      <c r="RUY55" s="115">
        <f t="shared" si="2250"/>
        <v>4330.8599999999997</v>
      </c>
      <c r="RUZ55" s="115">
        <f t="shared" si="2250"/>
        <v>4330.8599999999997</v>
      </c>
      <c r="RVA55" s="115">
        <f t="shared" si="2250"/>
        <v>4330.8599999999997</v>
      </c>
      <c r="RVB55" s="115">
        <f t="shared" si="2250"/>
        <v>4330.8599999999997</v>
      </c>
      <c r="RVC55" s="115">
        <f t="shared" si="2250"/>
        <v>4330.8599999999997</v>
      </c>
      <c r="RVD55" s="115">
        <f t="shared" si="2250"/>
        <v>4330.8599999999997</v>
      </c>
      <c r="RVE55" s="115">
        <f t="shared" si="2250"/>
        <v>4330.8599999999997</v>
      </c>
      <c r="RVF55" s="95">
        <f t="shared" si="2251"/>
        <v>51970.32</v>
      </c>
      <c r="RVG55" s="106" t="s">
        <v>862</v>
      </c>
      <c r="RVH55" s="105">
        <v>51970.319999999992</v>
      </c>
      <c r="RVI55" s="90">
        <f t="shared" si="2252"/>
        <v>4330.8599999999997</v>
      </c>
      <c r="RVJ55" s="115">
        <f t="shared" ref="RVJ55" si="3661">RVI55</f>
        <v>4330.8599999999997</v>
      </c>
      <c r="RVK55" s="115">
        <f t="shared" si="2253"/>
        <v>4330.8599999999997</v>
      </c>
      <c r="RVL55" s="115">
        <f t="shared" si="2253"/>
        <v>4330.8599999999997</v>
      </c>
      <c r="RVM55" s="115">
        <f t="shared" si="2253"/>
        <v>4330.8599999999997</v>
      </c>
      <c r="RVN55" s="115">
        <f t="shared" si="2253"/>
        <v>4330.8599999999997</v>
      </c>
      <c r="RVO55" s="115">
        <f t="shared" si="2253"/>
        <v>4330.8599999999997</v>
      </c>
      <c r="RVP55" s="115">
        <f t="shared" si="2253"/>
        <v>4330.8599999999997</v>
      </c>
      <c r="RVQ55" s="115">
        <f t="shared" si="2253"/>
        <v>4330.8599999999997</v>
      </c>
      <c r="RVR55" s="115">
        <f t="shared" si="2253"/>
        <v>4330.8599999999997</v>
      </c>
      <c r="RVS55" s="115">
        <f t="shared" si="2253"/>
        <v>4330.8599999999997</v>
      </c>
      <c r="RVT55" s="115">
        <f t="shared" si="2253"/>
        <v>4330.8599999999997</v>
      </c>
      <c r="RVU55" s="115">
        <f t="shared" si="2253"/>
        <v>4330.8599999999997</v>
      </c>
      <c r="RVV55" s="95">
        <f t="shared" si="2254"/>
        <v>51970.32</v>
      </c>
      <c r="RVW55" s="106" t="s">
        <v>862</v>
      </c>
      <c r="RVX55" s="105">
        <v>51970.319999999992</v>
      </c>
      <c r="RVY55" s="90">
        <f t="shared" si="2255"/>
        <v>4330.8599999999997</v>
      </c>
      <c r="RVZ55" s="115">
        <f t="shared" ref="RVZ55" si="3662">RVY55</f>
        <v>4330.8599999999997</v>
      </c>
      <c r="RWA55" s="115">
        <f t="shared" si="2256"/>
        <v>4330.8599999999997</v>
      </c>
      <c r="RWB55" s="115">
        <f t="shared" si="2256"/>
        <v>4330.8599999999997</v>
      </c>
      <c r="RWC55" s="115">
        <f t="shared" si="2256"/>
        <v>4330.8599999999997</v>
      </c>
      <c r="RWD55" s="115">
        <f t="shared" si="2256"/>
        <v>4330.8599999999997</v>
      </c>
      <c r="RWE55" s="115">
        <f t="shared" si="2256"/>
        <v>4330.8599999999997</v>
      </c>
      <c r="RWF55" s="115">
        <f t="shared" si="2256"/>
        <v>4330.8599999999997</v>
      </c>
      <c r="RWG55" s="115">
        <f t="shared" si="2256"/>
        <v>4330.8599999999997</v>
      </c>
      <c r="RWH55" s="115">
        <f t="shared" si="2256"/>
        <v>4330.8599999999997</v>
      </c>
      <c r="RWI55" s="115">
        <f t="shared" si="2256"/>
        <v>4330.8599999999997</v>
      </c>
      <c r="RWJ55" s="115">
        <f t="shared" si="2256"/>
        <v>4330.8599999999997</v>
      </c>
      <c r="RWK55" s="115">
        <f t="shared" si="2256"/>
        <v>4330.8599999999997</v>
      </c>
      <c r="RWL55" s="95">
        <f t="shared" si="2257"/>
        <v>51970.32</v>
      </c>
      <c r="RWM55" s="106" t="s">
        <v>862</v>
      </c>
      <c r="RWN55" s="105">
        <v>51970.319999999992</v>
      </c>
      <c r="RWO55" s="90">
        <f t="shared" si="2258"/>
        <v>4330.8599999999997</v>
      </c>
      <c r="RWP55" s="115">
        <f t="shared" ref="RWP55" si="3663">RWO55</f>
        <v>4330.8599999999997</v>
      </c>
      <c r="RWQ55" s="115">
        <f t="shared" si="2259"/>
        <v>4330.8599999999997</v>
      </c>
      <c r="RWR55" s="115">
        <f t="shared" si="2259"/>
        <v>4330.8599999999997</v>
      </c>
      <c r="RWS55" s="115">
        <f t="shared" si="2259"/>
        <v>4330.8599999999997</v>
      </c>
      <c r="RWT55" s="115">
        <f t="shared" si="2259"/>
        <v>4330.8599999999997</v>
      </c>
      <c r="RWU55" s="115">
        <f t="shared" si="2259"/>
        <v>4330.8599999999997</v>
      </c>
      <c r="RWV55" s="115">
        <f t="shared" si="2259"/>
        <v>4330.8599999999997</v>
      </c>
      <c r="RWW55" s="115">
        <f t="shared" si="2259"/>
        <v>4330.8599999999997</v>
      </c>
      <c r="RWX55" s="115">
        <f t="shared" si="2259"/>
        <v>4330.8599999999997</v>
      </c>
      <c r="RWY55" s="115">
        <f t="shared" si="2259"/>
        <v>4330.8599999999997</v>
      </c>
      <c r="RWZ55" s="115">
        <f t="shared" si="2259"/>
        <v>4330.8599999999997</v>
      </c>
      <c r="RXA55" s="115">
        <f t="shared" si="2259"/>
        <v>4330.8599999999997</v>
      </c>
      <c r="RXB55" s="95">
        <f t="shared" si="2260"/>
        <v>51970.32</v>
      </c>
      <c r="RXC55" s="106" t="s">
        <v>862</v>
      </c>
      <c r="RXD55" s="105">
        <v>51970.319999999992</v>
      </c>
      <c r="RXE55" s="90">
        <f t="shared" si="2261"/>
        <v>4330.8599999999997</v>
      </c>
      <c r="RXF55" s="115">
        <f t="shared" ref="RXF55" si="3664">RXE55</f>
        <v>4330.8599999999997</v>
      </c>
      <c r="RXG55" s="115">
        <f t="shared" si="2262"/>
        <v>4330.8599999999997</v>
      </c>
      <c r="RXH55" s="115">
        <f t="shared" si="2262"/>
        <v>4330.8599999999997</v>
      </c>
      <c r="RXI55" s="115">
        <f t="shared" si="2262"/>
        <v>4330.8599999999997</v>
      </c>
      <c r="RXJ55" s="115">
        <f t="shared" si="2262"/>
        <v>4330.8599999999997</v>
      </c>
      <c r="RXK55" s="115">
        <f t="shared" si="2262"/>
        <v>4330.8599999999997</v>
      </c>
      <c r="RXL55" s="115">
        <f t="shared" si="2262"/>
        <v>4330.8599999999997</v>
      </c>
      <c r="RXM55" s="115">
        <f t="shared" si="2262"/>
        <v>4330.8599999999997</v>
      </c>
      <c r="RXN55" s="115">
        <f t="shared" si="2262"/>
        <v>4330.8599999999997</v>
      </c>
      <c r="RXO55" s="115">
        <f t="shared" si="2262"/>
        <v>4330.8599999999997</v>
      </c>
      <c r="RXP55" s="115">
        <f t="shared" si="2262"/>
        <v>4330.8599999999997</v>
      </c>
      <c r="RXQ55" s="115">
        <f t="shared" si="2262"/>
        <v>4330.8599999999997</v>
      </c>
      <c r="RXR55" s="95">
        <f t="shared" si="2263"/>
        <v>51970.32</v>
      </c>
      <c r="RXS55" s="106" t="s">
        <v>862</v>
      </c>
      <c r="RXT55" s="105">
        <v>51970.319999999992</v>
      </c>
      <c r="RXU55" s="90">
        <f t="shared" si="2264"/>
        <v>4330.8599999999997</v>
      </c>
      <c r="RXV55" s="115">
        <f t="shared" ref="RXV55" si="3665">RXU55</f>
        <v>4330.8599999999997</v>
      </c>
      <c r="RXW55" s="115">
        <f t="shared" si="2265"/>
        <v>4330.8599999999997</v>
      </c>
      <c r="RXX55" s="115">
        <f t="shared" si="2265"/>
        <v>4330.8599999999997</v>
      </c>
      <c r="RXY55" s="115">
        <f t="shared" si="2265"/>
        <v>4330.8599999999997</v>
      </c>
      <c r="RXZ55" s="115">
        <f t="shared" si="2265"/>
        <v>4330.8599999999997</v>
      </c>
      <c r="RYA55" s="115">
        <f t="shared" si="2265"/>
        <v>4330.8599999999997</v>
      </c>
      <c r="RYB55" s="115">
        <f t="shared" si="2265"/>
        <v>4330.8599999999997</v>
      </c>
      <c r="RYC55" s="115">
        <f t="shared" si="2265"/>
        <v>4330.8599999999997</v>
      </c>
      <c r="RYD55" s="115">
        <f t="shared" si="2265"/>
        <v>4330.8599999999997</v>
      </c>
      <c r="RYE55" s="115">
        <f t="shared" si="2265"/>
        <v>4330.8599999999997</v>
      </c>
      <c r="RYF55" s="115">
        <f t="shared" si="2265"/>
        <v>4330.8599999999997</v>
      </c>
      <c r="RYG55" s="115">
        <f t="shared" si="2265"/>
        <v>4330.8599999999997</v>
      </c>
      <c r="RYH55" s="95">
        <f t="shared" si="2266"/>
        <v>51970.32</v>
      </c>
      <c r="RYI55" s="106" t="s">
        <v>862</v>
      </c>
      <c r="RYJ55" s="105">
        <v>51970.319999999992</v>
      </c>
      <c r="RYK55" s="90">
        <f t="shared" si="2267"/>
        <v>4330.8599999999997</v>
      </c>
      <c r="RYL55" s="115">
        <f t="shared" ref="RYL55" si="3666">RYK55</f>
        <v>4330.8599999999997</v>
      </c>
      <c r="RYM55" s="115">
        <f t="shared" si="2268"/>
        <v>4330.8599999999997</v>
      </c>
      <c r="RYN55" s="115">
        <f t="shared" si="2268"/>
        <v>4330.8599999999997</v>
      </c>
      <c r="RYO55" s="115">
        <f t="shared" si="2268"/>
        <v>4330.8599999999997</v>
      </c>
      <c r="RYP55" s="115">
        <f t="shared" si="2268"/>
        <v>4330.8599999999997</v>
      </c>
      <c r="RYQ55" s="115">
        <f t="shared" si="2268"/>
        <v>4330.8599999999997</v>
      </c>
      <c r="RYR55" s="115">
        <f t="shared" si="2268"/>
        <v>4330.8599999999997</v>
      </c>
      <c r="RYS55" s="115">
        <f t="shared" si="2268"/>
        <v>4330.8599999999997</v>
      </c>
      <c r="RYT55" s="115">
        <f t="shared" si="2268"/>
        <v>4330.8599999999997</v>
      </c>
      <c r="RYU55" s="115">
        <f t="shared" si="2268"/>
        <v>4330.8599999999997</v>
      </c>
      <c r="RYV55" s="115">
        <f t="shared" si="2268"/>
        <v>4330.8599999999997</v>
      </c>
      <c r="RYW55" s="115">
        <f t="shared" si="2268"/>
        <v>4330.8599999999997</v>
      </c>
      <c r="RYX55" s="95">
        <f t="shared" si="2269"/>
        <v>51970.32</v>
      </c>
      <c r="RYY55" s="106" t="s">
        <v>862</v>
      </c>
      <c r="RYZ55" s="105">
        <v>51970.319999999992</v>
      </c>
      <c r="RZA55" s="90">
        <f t="shared" si="2270"/>
        <v>4330.8599999999997</v>
      </c>
      <c r="RZB55" s="115">
        <f t="shared" ref="RZB55" si="3667">RZA55</f>
        <v>4330.8599999999997</v>
      </c>
      <c r="RZC55" s="115">
        <f t="shared" si="2271"/>
        <v>4330.8599999999997</v>
      </c>
      <c r="RZD55" s="115">
        <f t="shared" si="2271"/>
        <v>4330.8599999999997</v>
      </c>
      <c r="RZE55" s="115">
        <f t="shared" si="2271"/>
        <v>4330.8599999999997</v>
      </c>
      <c r="RZF55" s="115">
        <f t="shared" si="2271"/>
        <v>4330.8599999999997</v>
      </c>
      <c r="RZG55" s="115">
        <f t="shared" si="2271"/>
        <v>4330.8599999999997</v>
      </c>
      <c r="RZH55" s="115">
        <f t="shared" si="2271"/>
        <v>4330.8599999999997</v>
      </c>
      <c r="RZI55" s="115">
        <f t="shared" si="2271"/>
        <v>4330.8599999999997</v>
      </c>
      <c r="RZJ55" s="115">
        <f t="shared" si="2271"/>
        <v>4330.8599999999997</v>
      </c>
      <c r="RZK55" s="115">
        <f t="shared" si="2271"/>
        <v>4330.8599999999997</v>
      </c>
      <c r="RZL55" s="115">
        <f t="shared" si="2271"/>
        <v>4330.8599999999997</v>
      </c>
      <c r="RZM55" s="115">
        <f t="shared" si="2271"/>
        <v>4330.8599999999997</v>
      </c>
      <c r="RZN55" s="95">
        <f t="shared" si="2272"/>
        <v>51970.32</v>
      </c>
      <c r="RZO55" s="106" t="s">
        <v>862</v>
      </c>
      <c r="RZP55" s="105">
        <v>51970.319999999992</v>
      </c>
      <c r="RZQ55" s="90">
        <f t="shared" si="2273"/>
        <v>4330.8599999999997</v>
      </c>
      <c r="RZR55" s="115">
        <f t="shared" ref="RZR55" si="3668">RZQ55</f>
        <v>4330.8599999999997</v>
      </c>
      <c r="RZS55" s="115">
        <f t="shared" si="2274"/>
        <v>4330.8599999999997</v>
      </c>
      <c r="RZT55" s="115">
        <f t="shared" si="2274"/>
        <v>4330.8599999999997</v>
      </c>
      <c r="RZU55" s="115">
        <f t="shared" si="2274"/>
        <v>4330.8599999999997</v>
      </c>
      <c r="RZV55" s="115">
        <f t="shared" si="2274"/>
        <v>4330.8599999999997</v>
      </c>
      <c r="RZW55" s="115">
        <f t="shared" si="2274"/>
        <v>4330.8599999999997</v>
      </c>
      <c r="RZX55" s="115">
        <f t="shared" si="2274"/>
        <v>4330.8599999999997</v>
      </c>
      <c r="RZY55" s="115">
        <f t="shared" si="2274"/>
        <v>4330.8599999999997</v>
      </c>
      <c r="RZZ55" s="115">
        <f t="shared" si="2274"/>
        <v>4330.8599999999997</v>
      </c>
      <c r="SAA55" s="115">
        <f t="shared" si="2274"/>
        <v>4330.8599999999997</v>
      </c>
      <c r="SAB55" s="115">
        <f t="shared" si="2274"/>
        <v>4330.8599999999997</v>
      </c>
      <c r="SAC55" s="115">
        <f t="shared" si="2274"/>
        <v>4330.8599999999997</v>
      </c>
      <c r="SAD55" s="95">
        <f t="shared" si="2275"/>
        <v>51970.32</v>
      </c>
      <c r="SAE55" s="106" t="s">
        <v>862</v>
      </c>
      <c r="SAF55" s="105">
        <v>51970.319999999992</v>
      </c>
      <c r="SAG55" s="90">
        <f t="shared" si="2276"/>
        <v>4330.8599999999997</v>
      </c>
      <c r="SAH55" s="115">
        <f t="shared" ref="SAH55" si="3669">SAG55</f>
        <v>4330.8599999999997</v>
      </c>
      <c r="SAI55" s="115">
        <f t="shared" si="2277"/>
        <v>4330.8599999999997</v>
      </c>
      <c r="SAJ55" s="115">
        <f t="shared" si="2277"/>
        <v>4330.8599999999997</v>
      </c>
      <c r="SAK55" s="115">
        <f t="shared" si="2277"/>
        <v>4330.8599999999997</v>
      </c>
      <c r="SAL55" s="115">
        <f t="shared" si="2277"/>
        <v>4330.8599999999997</v>
      </c>
      <c r="SAM55" s="115">
        <f t="shared" si="2277"/>
        <v>4330.8599999999997</v>
      </c>
      <c r="SAN55" s="115">
        <f t="shared" si="2277"/>
        <v>4330.8599999999997</v>
      </c>
      <c r="SAO55" s="115">
        <f t="shared" si="2277"/>
        <v>4330.8599999999997</v>
      </c>
      <c r="SAP55" s="115">
        <f t="shared" si="2277"/>
        <v>4330.8599999999997</v>
      </c>
      <c r="SAQ55" s="115">
        <f t="shared" si="2277"/>
        <v>4330.8599999999997</v>
      </c>
      <c r="SAR55" s="115">
        <f t="shared" si="2277"/>
        <v>4330.8599999999997</v>
      </c>
      <c r="SAS55" s="115">
        <f t="shared" si="2277"/>
        <v>4330.8599999999997</v>
      </c>
      <c r="SAT55" s="95">
        <f t="shared" si="2278"/>
        <v>51970.32</v>
      </c>
      <c r="SAU55" s="106" t="s">
        <v>862</v>
      </c>
      <c r="SAV55" s="105">
        <v>51970.319999999992</v>
      </c>
      <c r="SAW55" s="90">
        <f t="shared" si="2279"/>
        <v>4330.8599999999997</v>
      </c>
      <c r="SAX55" s="115">
        <f t="shared" ref="SAX55" si="3670">SAW55</f>
        <v>4330.8599999999997</v>
      </c>
      <c r="SAY55" s="115">
        <f t="shared" si="2280"/>
        <v>4330.8599999999997</v>
      </c>
      <c r="SAZ55" s="115">
        <f t="shared" si="2280"/>
        <v>4330.8599999999997</v>
      </c>
      <c r="SBA55" s="115">
        <f t="shared" si="2280"/>
        <v>4330.8599999999997</v>
      </c>
      <c r="SBB55" s="115">
        <f t="shared" si="2280"/>
        <v>4330.8599999999997</v>
      </c>
      <c r="SBC55" s="115">
        <f t="shared" si="2280"/>
        <v>4330.8599999999997</v>
      </c>
      <c r="SBD55" s="115">
        <f t="shared" si="2280"/>
        <v>4330.8599999999997</v>
      </c>
      <c r="SBE55" s="115">
        <f t="shared" si="2280"/>
        <v>4330.8599999999997</v>
      </c>
      <c r="SBF55" s="115">
        <f t="shared" si="2280"/>
        <v>4330.8599999999997</v>
      </c>
      <c r="SBG55" s="115">
        <f t="shared" si="2280"/>
        <v>4330.8599999999997</v>
      </c>
      <c r="SBH55" s="115">
        <f t="shared" si="2280"/>
        <v>4330.8599999999997</v>
      </c>
      <c r="SBI55" s="115">
        <f t="shared" si="2280"/>
        <v>4330.8599999999997</v>
      </c>
      <c r="SBJ55" s="95">
        <f t="shared" si="2281"/>
        <v>51970.32</v>
      </c>
      <c r="SBK55" s="106" t="s">
        <v>862</v>
      </c>
      <c r="SBL55" s="105">
        <v>51970.319999999992</v>
      </c>
      <c r="SBM55" s="90">
        <f t="shared" si="2282"/>
        <v>4330.8599999999997</v>
      </c>
      <c r="SBN55" s="115">
        <f t="shared" ref="SBN55" si="3671">SBM55</f>
        <v>4330.8599999999997</v>
      </c>
      <c r="SBO55" s="115">
        <f t="shared" si="2283"/>
        <v>4330.8599999999997</v>
      </c>
      <c r="SBP55" s="115">
        <f t="shared" si="2283"/>
        <v>4330.8599999999997</v>
      </c>
      <c r="SBQ55" s="115">
        <f t="shared" si="2283"/>
        <v>4330.8599999999997</v>
      </c>
      <c r="SBR55" s="115">
        <f t="shared" si="2283"/>
        <v>4330.8599999999997</v>
      </c>
      <c r="SBS55" s="115">
        <f t="shared" si="2283"/>
        <v>4330.8599999999997</v>
      </c>
      <c r="SBT55" s="115">
        <f t="shared" si="2283"/>
        <v>4330.8599999999997</v>
      </c>
      <c r="SBU55" s="115">
        <f t="shared" si="2283"/>
        <v>4330.8599999999997</v>
      </c>
      <c r="SBV55" s="115">
        <f t="shared" si="2283"/>
        <v>4330.8599999999997</v>
      </c>
      <c r="SBW55" s="115">
        <f t="shared" si="2283"/>
        <v>4330.8599999999997</v>
      </c>
      <c r="SBX55" s="115">
        <f t="shared" si="2283"/>
        <v>4330.8599999999997</v>
      </c>
      <c r="SBY55" s="115">
        <f t="shared" si="2283"/>
        <v>4330.8599999999997</v>
      </c>
      <c r="SBZ55" s="95">
        <f t="shared" si="2284"/>
        <v>51970.32</v>
      </c>
      <c r="SCA55" s="106" t="s">
        <v>862</v>
      </c>
      <c r="SCB55" s="105">
        <v>51970.319999999992</v>
      </c>
      <c r="SCC55" s="90">
        <f t="shared" si="2285"/>
        <v>4330.8599999999997</v>
      </c>
      <c r="SCD55" s="115">
        <f t="shared" ref="SCD55" si="3672">SCC55</f>
        <v>4330.8599999999997</v>
      </c>
      <c r="SCE55" s="115">
        <f t="shared" si="2286"/>
        <v>4330.8599999999997</v>
      </c>
      <c r="SCF55" s="115">
        <f t="shared" si="2286"/>
        <v>4330.8599999999997</v>
      </c>
      <c r="SCG55" s="115">
        <f t="shared" si="2286"/>
        <v>4330.8599999999997</v>
      </c>
      <c r="SCH55" s="115">
        <f t="shared" si="2286"/>
        <v>4330.8599999999997</v>
      </c>
      <c r="SCI55" s="115">
        <f t="shared" si="2286"/>
        <v>4330.8599999999997</v>
      </c>
      <c r="SCJ55" s="115">
        <f t="shared" si="2286"/>
        <v>4330.8599999999997</v>
      </c>
      <c r="SCK55" s="115">
        <f t="shared" si="2286"/>
        <v>4330.8599999999997</v>
      </c>
      <c r="SCL55" s="115">
        <f t="shared" si="2286"/>
        <v>4330.8599999999997</v>
      </c>
      <c r="SCM55" s="115">
        <f t="shared" si="2286"/>
        <v>4330.8599999999997</v>
      </c>
      <c r="SCN55" s="115">
        <f t="shared" si="2286"/>
        <v>4330.8599999999997</v>
      </c>
      <c r="SCO55" s="115">
        <f t="shared" si="2286"/>
        <v>4330.8599999999997</v>
      </c>
      <c r="SCP55" s="95">
        <f t="shared" si="2287"/>
        <v>51970.32</v>
      </c>
      <c r="SCQ55" s="106" t="s">
        <v>862</v>
      </c>
      <c r="SCR55" s="105">
        <v>51970.319999999992</v>
      </c>
      <c r="SCS55" s="90">
        <f t="shared" si="2288"/>
        <v>4330.8599999999997</v>
      </c>
      <c r="SCT55" s="115">
        <f t="shared" ref="SCT55" si="3673">SCS55</f>
        <v>4330.8599999999997</v>
      </c>
      <c r="SCU55" s="115">
        <f t="shared" si="2289"/>
        <v>4330.8599999999997</v>
      </c>
      <c r="SCV55" s="115">
        <f t="shared" si="2289"/>
        <v>4330.8599999999997</v>
      </c>
      <c r="SCW55" s="115">
        <f t="shared" si="2289"/>
        <v>4330.8599999999997</v>
      </c>
      <c r="SCX55" s="115">
        <f t="shared" si="2289"/>
        <v>4330.8599999999997</v>
      </c>
      <c r="SCY55" s="115">
        <f t="shared" si="2289"/>
        <v>4330.8599999999997</v>
      </c>
      <c r="SCZ55" s="115">
        <f t="shared" si="2289"/>
        <v>4330.8599999999997</v>
      </c>
      <c r="SDA55" s="115">
        <f t="shared" si="2289"/>
        <v>4330.8599999999997</v>
      </c>
      <c r="SDB55" s="115">
        <f t="shared" si="2289"/>
        <v>4330.8599999999997</v>
      </c>
      <c r="SDC55" s="115">
        <f t="shared" si="2289"/>
        <v>4330.8599999999997</v>
      </c>
      <c r="SDD55" s="115">
        <f t="shared" si="2289"/>
        <v>4330.8599999999997</v>
      </c>
      <c r="SDE55" s="115">
        <f t="shared" si="2289"/>
        <v>4330.8599999999997</v>
      </c>
      <c r="SDF55" s="95">
        <f t="shared" si="2290"/>
        <v>51970.32</v>
      </c>
      <c r="SDG55" s="106" t="s">
        <v>862</v>
      </c>
      <c r="SDH55" s="105">
        <v>51970.319999999992</v>
      </c>
      <c r="SDI55" s="90">
        <f t="shared" si="2291"/>
        <v>4330.8599999999997</v>
      </c>
      <c r="SDJ55" s="115">
        <f t="shared" ref="SDJ55" si="3674">SDI55</f>
        <v>4330.8599999999997</v>
      </c>
      <c r="SDK55" s="115">
        <f t="shared" si="2292"/>
        <v>4330.8599999999997</v>
      </c>
      <c r="SDL55" s="115">
        <f t="shared" si="2292"/>
        <v>4330.8599999999997</v>
      </c>
      <c r="SDM55" s="115">
        <f t="shared" si="2292"/>
        <v>4330.8599999999997</v>
      </c>
      <c r="SDN55" s="115">
        <f t="shared" si="2292"/>
        <v>4330.8599999999997</v>
      </c>
      <c r="SDO55" s="115">
        <f t="shared" si="2292"/>
        <v>4330.8599999999997</v>
      </c>
      <c r="SDP55" s="115">
        <f t="shared" si="2292"/>
        <v>4330.8599999999997</v>
      </c>
      <c r="SDQ55" s="115">
        <f t="shared" si="2292"/>
        <v>4330.8599999999997</v>
      </c>
      <c r="SDR55" s="115">
        <f t="shared" si="2292"/>
        <v>4330.8599999999997</v>
      </c>
      <c r="SDS55" s="115">
        <f t="shared" si="2292"/>
        <v>4330.8599999999997</v>
      </c>
      <c r="SDT55" s="115">
        <f t="shared" si="2292"/>
        <v>4330.8599999999997</v>
      </c>
      <c r="SDU55" s="115">
        <f t="shared" si="2292"/>
        <v>4330.8599999999997</v>
      </c>
      <c r="SDV55" s="95">
        <f t="shared" si="2293"/>
        <v>51970.32</v>
      </c>
      <c r="SDW55" s="106" t="s">
        <v>862</v>
      </c>
      <c r="SDX55" s="105">
        <v>51970.319999999992</v>
      </c>
      <c r="SDY55" s="90">
        <f t="shared" si="2294"/>
        <v>4330.8599999999997</v>
      </c>
      <c r="SDZ55" s="115">
        <f t="shared" ref="SDZ55" si="3675">SDY55</f>
        <v>4330.8599999999997</v>
      </c>
      <c r="SEA55" s="115">
        <f t="shared" si="2295"/>
        <v>4330.8599999999997</v>
      </c>
      <c r="SEB55" s="115">
        <f t="shared" si="2295"/>
        <v>4330.8599999999997</v>
      </c>
      <c r="SEC55" s="115">
        <f t="shared" si="2295"/>
        <v>4330.8599999999997</v>
      </c>
      <c r="SED55" s="115">
        <f t="shared" si="2295"/>
        <v>4330.8599999999997</v>
      </c>
      <c r="SEE55" s="115">
        <f t="shared" si="2295"/>
        <v>4330.8599999999997</v>
      </c>
      <c r="SEF55" s="115">
        <f t="shared" si="2295"/>
        <v>4330.8599999999997</v>
      </c>
      <c r="SEG55" s="115">
        <f t="shared" si="2295"/>
        <v>4330.8599999999997</v>
      </c>
      <c r="SEH55" s="115">
        <f t="shared" si="2295"/>
        <v>4330.8599999999997</v>
      </c>
      <c r="SEI55" s="115">
        <f t="shared" si="2295"/>
        <v>4330.8599999999997</v>
      </c>
      <c r="SEJ55" s="115">
        <f t="shared" si="2295"/>
        <v>4330.8599999999997</v>
      </c>
      <c r="SEK55" s="115">
        <f t="shared" si="2295"/>
        <v>4330.8599999999997</v>
      </c>
      <c r="SEL55" s="95">
        <f t="shared" si="2296"/>
        <v>51970.32</v>
      </c>
      <c r="SEM55" s="106" t="s">
        <v>862</v>
      </c>
      <c r="SEN55" s="105">
        <v>51970.319999999992</v>
      </c>
      <c r="SEO55" s="90">
        <f t="shared" si="2297"/>
        <v>4330.8599999999997</v>
      </c>
      <c r="SEP55" s="115">
        <f t="shared" ref="SEP55" si="3676">SEO55</f>
        <v>4330.8599999999997</v>
      </c>
      <c r="SEQ55" s="115">
        <f t="shared" si="2298"/>
        <v>4330.8599999999997</v>
      </c>
      <c r="SER55" s="115">
        <f t="shared" si="2298"/>
        <v>4330.8599999999997</v>
      </c>
      <c r="SES55" s="115">
        <f t="shared" si="2298"/>
        <v>4330.8599999999997</v>
      </c>
      <c r="SET55" s="115">
        <f t="shared" si="2298"/>
        <v>4330.8599999999997</v>
      </c>
      <c r="SEU55" s="115">
        <f t="shared" si="2298"/>
        <v>4330.8599999999997</v>
      </c>
      <c r="SEV55" s="115">
        <f t="shared" si="2298"/>
        <v>4330.8599999999997</v>
      </c>
      <c r="SEW55" s="115">
        <f t="shared" si="2298"/>
        <v>4330.8599999999997</v>
      </c>
      <c r="SEX55" s="115">
        <f t="shared" si="2298"/>
        <v>4330.8599999999997</v>
      </c>
      <c r="SEY55" s="115">
        <f t="shared" si="2298"/>
        <v>4330.8599999999997</v>
      </c>
      <c r="SEZ55" s="115">
        <f t="shared" si="2298"/>
        <v>4330.8599999999997</v>
      </c>
      <c r="SFA55" s="115">
        <f t="shared" si="2298"/>
        <v>4330.8599999999997</v>
      </c>
      <c r="SFB55" s="95">
        <f t="shared" si="2299"/>
        <v>51970.32</v>
      </c>
      <c r="SFC55" s="106" t="s">
        <v>862</v>
      </c>
      <c r="SFD55" s="105">
        <v>51970.319999999992</v>
      </c>
      <c r="SFE55" s="90">
        <f t="shared" si="2300"/>
        <v>4330.8599999999997</v>
      </c>
      <c r="SFF55" s="115">
        <f t="shared" ref="SFF55" si="3677">SFE55</f>
        <v>4330.8599999999997</v>
      </c>
      <c r="SFG55" s="115">
        <f t="shared" si="2301"/>
        <v>4330.8599999999997</v>
      </c>
      <c r="SFH55" s="115">
        <f t="shared" si="2301"/>
        <v>4330.8599999999997</v>
      </c>
      <c r="SFI55" s="115">
        <f t="shared" si="2301"/>
        <v>4330.8599999999997</v>
      </c>
      <c r="SFJ55" s="115">
        <f t="shared" si="2301"/>
        <v>4330.8599999999997</v>
      </c>
      <c r="SFK55" s="115">
        <f t="shared" si="2301"/>
        <v>4330.8599999999997</v>
      </c>
      <c r="SFL55" s="115">
        <f t="shared" si="2301"/>
        <v>4330.8599999999997</v>
      </c>
      <c r="SFM55" s="115">
        <f t="shared" si="2301"/>
        <v>4330.8599999999997</v>
      </c>
      <c r="SFN55" s="115">
        <f t="shared" si="2301"/>
        <v>4330.8599999999997</v>
      </c>
      <c r="SFO55" s="115">
        <f t="shared" si="2301"/>
        <v>4330.8599999999997</v>
      </c>
      <c r="SFP55" s="115">
        <f t="shared" si="2301"/>
        <v>4330.8599999999997</v>
      </c>
      <c r="SFQ55" s="115">
        <f t="shared" si="2301"/>
        <v>4330.8599999999997</v>
      </c>
      <c r="SFR55" s="95">
        <f t="shared" si="2302"/>
        <v>51970.32</v>
      </c>
      <c r="SFS55" s="106" t="s">
        <v>862</v>
      </c>
      <c r="SFT55" s="105">
        <v>51970.319999999992</v>
      </c>
      <c r="SFU55" s="90">
        <f t="shared" si="2303"/>
        <v>4330.8599999999997</v>
      </c>
      <c r="SFV55" s="115">
        <f t="shared" ref="SFV55" si="3678">SFU55</f>
        <v>4330.8599999999997</v>
      </c>
      <c r="SFW55" s="115">
        <f t="shared" si="2304"/>
        <v>4330.8599999999997</v>
      </c>
      <c r="SFX55" s="115">
        <f t="shared" si="2304"/>
        <v>4330.8599999999997</v>
      </c>
      <c r="SFY55" s="115">
        <f t="shared" si="2304"/>
        <v>4330.8599999999997</v>
      </c>
      <c r="SFZ55" s="115">
        <f t="shared" si="2304"/>
        <v>4330.8599999999997</v>
      </c>
      <c r="SGA55" s="115">
        <f t="shared" si="2304"/>
        <v>4330.8599999999997</v>
      </c>
      <c r="SGB55" s="115">
        <f t="shared" si="2304"/>
        <v>4330.8599999999997</v>
      </c>
      <c r="SGC55" s="115">
        <f t="shared" si="2304"/>
        <v>4330.8599999999997</v>
      </c>
      <c r="SGD55" s="115">
        <f t="shared" si="2304"/>
        <v>4330.8599999999997</v>
      </c>
      <c r="SGE55" s="115">
        <f t="shared" si="2304"/>
        <v>4330.8599999999997</v>
      </c>
      <c r="SGF55" s="115">
        <f t="shared" si="2304"/>
        <v>4330.8599999999997</v>
      </c>
      <c r="SGG55" s="115">
        <f t="shared" si="2304"/>
        <v>4330.8599999999997</v>
      </c>
      <c r="SGH55" s="95">
        <f t="shared" si="2305"/>
        <v>51970.32</v>
      </c>
      <c r="SGI55" s="106" t="s">
        <v>862</v>
      </c>
      <c r="SGJ55" s="105">
        <v>51970.319999999992</v>
      </c>
      <c r="SGK55" s="90">
        <f t="shared" si="2306"/>
        <v>4330.8599999999997</v>
      </c>
      <c r="SGL55" s="115">
        <f t="shared" ref="SGL55" si="3679">SGK55</f>
        <v>4330.8599999999997</v>
      </c>
      <c r="SGM55" s="115">
        <f t="shared" si="2307"/>
        <v>4330.8599999999997</v>
      </c>
      <c r="SGN55" s="115">
        <f t="shared" si="2307"/>
        <v>4330.8599999999997</v>
      </c>
      <c r="SGO55" s="115">
        <f t="shared" si="2307"/>
        <v>4330.8599999999997</v>
      </c>
      <c r="SGP55" s="115">
        <f t="shared" si="2307"/>
        <v>4330.8599999999997</v>
      </c>
      <c r="SGQ55" s="115">
        <f t="shared" si="2307"/>
        <v>4330.8599999999997</v>
      </c>
      <c r="SGR55" s="115">
        <f t="shared" si="2307"/>
        <v>4330.8599999999997</v>
      </c>
      <c r="SGS55" s="115">
        <f t="shared" si="2307"/>
        <v>4330.8599999999997</v>
      </c>
      <c r="SGT55" s="115">
        <f t="shared" si="2307"/>
        <v>4330.8599999999997</v>
      </c>
      <c r="SGU55" s="115">
        <f t="shared" si="2307"/>
        <v>4330.8599999999997</v>
      </c>
      <c r="SGV55" s="115">
        <f t="shared" si="2307"/>
        <v>4330.8599999999997</v>
      </c>
      <c r="SGW55" s="115">
        <f t="shared" si="2307"/>
        <v>4330.8599999999997</v>
      </c>
      <c r="SGX55" s="95">
        <f t="shared" si="2308"/>
        <v>51970.32</v>
      </c>
      <c r="SGY55" s="106" t="s">
        <v>862</v>
      </c>
      <c r="SGZ55" s="105">
        <v>51970.319999999992</v>
      </c>
      <c r="SHA55" s="90">
        <f t="shared" si="2309"/>
        <v>4330.8599999999997</v>
      </c>
      <c r="SHB55" s="115">
        <f t="shared" ref="SHB55" si="3680">SHA55</f>
        <v>4330.8599999999997</v>
      </c>
      <c r="SHC55" s="115">
        <f t="shared" si="2310"/>
        <v>4330.8599999999997</v>
      </c>
      <c r="SHD55" s="115">
        <f t="shared" si="2310"/>
        <v>4330.8599999999997</v>
      </c>
      <c r="SHE55" s="115">
        <f t="shared" si="2310"/>
        <v>4330.8599999999997</v>
      </c>
      <c r="SHF55" s="115">
        <f t="shared" si="2310"/>
        <v>4330.8599999999997</v>
      </c>
      <c r="SHG55" s="115">
        <f t="shared" si="2310"/>
        <v>4330.8599999999997</v>
      </c>
      <c r="SHH55" s="115">
        <f t="shared" si="2310"/>
        <v>4330.8599999999997</v>
      </c>
      <c r="SHI55" s="115">
        <f t="shared" si="2310"/>
        <v>4330.8599999999997</v>
      </c>
      <c r="SHJ55" s="115">
        <f t="shared" si="2310"/>
        <v>4330.8599999999997</v>
      </c>
      <c r="SHK55" s="115">
        <f t="shared" si="2310"/>
        <v>4330.8599999999997</v>
      </c>
      <c r="SHL55" s="115">
        <f t="shared" si="2310"/>
        <v>4330.8599999999997</v>
      </c>
      <c r="SHM55" s="115">
        <f t="shared" si="2310"/>
        <v>4330.8599999999997</v>
      </c>
      <c r="SHN55" s="95">
        <f t="shared" si="2311"/>
        <v>51970.32</v>
      </c>
      <c r="SHO55" s="106" t="s">
        <v>862</v>
      </c>
      <c r="SHP55" s="105">
        <v>51970.319999999992</v>
      </c>
      <c r="SHQ55" s="90">
        <f t="shared" si="2312"/>
        <v>4330.8599999999997</v>
      </c>
      <c r="SHR55" s="115">
        <f t="shared" ref="SHR55" si="3681">SHQ55</f>
        <v>4330.8599999999997</v>
      </c>
      <c r="SHS55" s="115">
        <f t="shared" si="2313"/>
        <v>4330.8599999999997</v>
      </c>
      <c r="SHT55" s="115">
        <f t="shared" si="2313"/>
        <v>4330.8599999999997</v>
      </c>
      <c r="SHU55" s="115">
        <f t="shared" si="2313"/>
        <v>4330.8599999999997</v>
      </c>
      <c r="SHV55" s="115">
        <f t="shared" si="2313"/>
        <v>4330.8599999999997</v>
      </c>
      <c r="SHW55" s="115">
        <f t="shared" si="2313"/>
        <v>4330.8599999999997</v>
      </c>
      <c r="SHX55" s="115">
        <f t="shared" si="2313"/>
        <v>4330.8599999999997</v>
      </c>
      <c r="SHY55" s="115">
        <f t="shared" si="2313"/>
        <v>4330.8599999999997</v>
      </c>
      <c r="SHZ55" s="115">
        <f t="shared" si="2313"/>
        <v>4330.8599999999997</v>
      </c>
      <c r="SIA55" s="115">
        <f t="shared" si="2313"/>
        <v>4330.8599999999997</v>
      </c>
      <c r="SIB55" s="115">
        <f t="shared" si="2313"/>
        <v>4330.8599999999997</v>
      </c>
      <c r="SIC55" s="115">
        <f t="shared" si="2313"/>
        <v>4330.8599999999997</v>
      </c>
      <c r="SID55" s="95">
        <f t="shared" si="2314"/>
        <v>51970.32</v>
      </c>
      <c r="SIE55" s="106" t="s">
        <v>862</v>
      </c>
      <c r="SIF55" s="105">
        <v>51970.319999999992</v>
      </c>
      <c r="SIG55" s="90">
        <f t="shared" si="2315"/>
        <v>4330.8599999999997</v>
      </c>
      <c r="SIH55" s="115">
        <f t="shared" ref="SIH55" si="3682">SIG55</f>
        <v>4330.8599999999997</v>
      </c>
      <c r="SII55" s="115">
        <f t="shared" si="2316"/>
        <v>4330.8599999999997</v>
      </c>
      <c r="SIJ55" s="115">
        <f t="shared" si="2316"/>
        <v>4330.8599999999997</v>
      </c>
      <c r="SIK55" s="115">
        <f t="shared" si="2316"/>
        <v>4330.8599999999997</v>
      </c>
      <c r="SIL55" s="115">
        <f t="shared" si="2316"/>
        <v>4330.8599999999997</v>
      </c>
      <c r="SIM55" s="115">
        <f t="shared" si="2316"/>
        <v>4330.8599999999997</v>
      </c>
      <c r="SIN55" s="115">
        <f t="shared" si="2316"/>
        <v>4330.8599999999997</v>
      </c>
      <c r="SIO55" s="115">
        <f t="shared" si="2316"/>
        <v>4330.8599999999997</v>
      </c>
      <c r="SIP55" s="115">
        <f t="shared" si="2316"/>
        <v>4330.8599999999997</v>
      </c>
      <c r="SIQ55" s="115">
        <f t="shared" si="2316"/>
        <v>4330.8599999999997</v>
      </c>
      <c r="SIR55" s="115">
        <f t="shared" si="2316"/>
        <v>4330.8599999999997</v>
      </c>
      <c r="SIS55" s="115">
        <f t="shared" si="2316"/>
        <v>4330.8599999999997</v>
      </c>
      <c r="SIT55" s="95">
        <f t="shared" si="2317"/>
        <v>51970.32</v>
      </c>
      <c r="SIU55" s="106" t="s">
        <v>862</v>
      </c>
      <c r="SIV55" s="105">
        <v>51970.319999999992</v>
      </c>
      <c r="SIW55" s="90">
        <f t="shared" si="2318"/>
        <v>4330.8599999999997</v>
      </c>
      <c r="SIX55" s="115">
        <f t="shared" ref="SIX55" si="3683">SIW55</f>
        <v>4330.8599999999997</v>
      </c>
      <c r="SIY55" s="115">
        <f t="shared" si="2319"/>
        <v>4330.8599999999997</v>
      </c>
      <c r="SIZ55" s="115">
        <f t="shared" si="2319"/>
        <v>4330.8599999999997</v>
      </c>
      <c r="SJA55" s="115">
        <f t="shared" si="2319"/>
        <v>4330.8599999999997</v>
      </c>
      <c r="SJB55" s="115">
        <f t="shared" si="2319"/>
        <v>4330.8599999999997</v>
      </c>
      <c r="SJC55" s="115">
        <f t="shared" si="2319"/>
        <v>4330.8599999999997</v>
      </c>
      <c r="SJD55" s="115">
        <f t="shared" si="2319"/>
        <v>4330.8599999999997</v>
      </c>
      <c r="SJE55" s="115">
        <f t="shared" si="2319"/>
        <v>4330.8599999999997</v>
      </c>
      <c r="SJF55" s="115">
        <f t="shared" si="2319"/>
        <v>4330.8599999999997</v>
      </c>
      <c r="SJG55" s="115">
        <f t="shared" si="2319"/>
        <v>4330.8599999999997</v>
      </c>
      <c r="SJH55" s="115">
        <f t="shared" si="2319"/>
        <v>4330.8599999999997</v>
      </c>
      <c r="SJI55" s="115">
        <f t="shared" si="2319"/>
        <v>4330.8599999999997</v>
      </c>
      <c r="SJJ55" s="95">
        <f t="shared" si="2320"/>
        <v>51970.32</v>
      </c>
      <c r="SJK55" s="106" t="s">
        <v>862</v>
      </c>
      <c r="SJL55" s="105">
        <v>51970.319999999992</v>
      </c>
      <c r="SJM55" s="90">
        <f t="shared" si="2321"/>
        <v>4330.8599999999997</v>
      </c>
      <c r="SJN55" s="115">
        <f t="shared" ref="SJN55" si="3684">SJM55</f>
        <v>4330.8599999999997</v>
      </c>
      <c r="SJO55" s="115">
        <f t="shared" si="2322"/>
        <v>4330.8599999999997</v>
      </c>
      <c r="SJP55" s="115">
        <f t="shared" si="2322"/>
        <v>4330.8599999999997</v>
      </c>
      <c r="SJQ55" s="115">
        <f t="shared" si="2322"/>
        <v>4330.8599999999997</v>
      </c>
      <c r="SJR55" s="115">
        <f t="shared" si="2322"/>
        <v>4330.8599999999997</v>
      </c>
      <c r="SJS55" s="115">
        <f t="shared" si="2322"/>
        <v>4330.8599999999997</v>
      </c>
      <c r="SJT55" s="115">
        <f t="shared" si="2322"/>
        <v>4330.8599999999997</v>
      </c>
      <c r="SJU55" s="115">
        <f t="shared" si="2322"/>
        <v>4330.8599999999997</v>
      </c>
      <c r="SJV55" s="115">
        <f t="shared" si="2322"/>
        <v>4330.8599999999997</v>
      </c>
      <c r="SJW55" s="115">
        <f t="shared" si="2322"/>
        <v>4330.8599999999997</v>
      </c>
      <c r="SJX55" s="115">
        <f t="shared" si="2322"/>
        <v>4330.8599999999997</v>
      </c>
      <c r="SJY55" s="115">
        <f t="shared" si="2322"/>
        <v>4330.8599999999997</v>
      </c>
      <c r="SJZ55" s="95">
        <f t="shared" si="2323"/>
        <v>51970.32</v>
      </c>
      <c r="SKA55" s="106" t="s">
        <v>862</v>
      </c>
      <c r="SKB55" s="105">
        <v>51970.319999999992</v>
      </c>
      <c r="SKC55" s="90">
        <f t="shared" si="2324"/>
        <v>4330.8599999999997</v>
      </c>
      <c r="SKD55" s="115">
        <f t="shared" ref="SKD55" si="3685">SKC55</f>
        <v>4330.8599999999997</v>
      </c>
      <c r="SKE55" s="115">
        <f t="shared" si="2325"/>
        <v>4330.8599999999997</v>
      </c>
      <c r="SKF55" s="115">
        <f t="shared" si="2325"/>
        <v>4330.8599999999997</v>
      </c>
      <c r="SKG55" s="115">
        <f t="shared" si="2325"/>
        <v>4330.8599999999997</v>
      </c>
      <c r="SKH55" s="115">
        <f t="shared" si="2325"/>
        <v>4330.8599999999997</v>
      </c>
      <c r="SKI55" s="115">
        <f t="shared" si="2325"/>
        <v>4330.8599999999997</v>
      </c>
      <c r="SKJ55" s="115">
        <f t="shared" si="2325"/>
        <v>4330.8599999999997</v>
      </c>
      <c r="SKK55" s="115">
        <f t="shared" si="2325"/>
        <v>4330.8599999999997</v>
      </c>
      <c r="SKL55" s="115">
        <f t="shared" si="2325"/>
        <v>4330.8599999999997</v>
      </c>
      <c r="SKM55" s="115">
        <f t="shared" si="2325"/>
        <v>4330.8599999999997</v>
      </c>
      <c r="SKN55" s="115">
        <f t="shared" si="2325"/>
        <v>4330.8599999999997</v>
      </c>
      <c r="SKO55" s="115">
        <f t="shared" si="2325"/>
        <v>4330.8599999999997</v>
      </c>
      <c r="SKP55" s="95">
        <f t="shared" si="2326"/>
        <v>51970.32</v>
      </c>
      <c r="SKQ55" s="106" t="s">
        <v>862</v>
      </c>
      <c r="SKR55" s="105">
        <v>51970.319999999992</v>
      </c>
      <c r="SKS55" s="90">
        <f t="shared" si="2327"/>
        <v>4330.8599999999997</v>
      </c>
      <c r="SKT55" s="115">
        <f t="shared" ref="SKT55" si="3686">SKS55</f>
        <v>4330.8599999999997</v>
      </c>
      <c r="SKU55" s="115">
        <f t="shared" si="2328"/>
        <v>4330.8599999999997</v>
      </c>
      <c r="SKV55" s="115">
        <f t="shared" si="2328"/>
        <v>4330.8599999999997</v>
      </c>
      <c r="SKW55" s="115">
        <f t="shared" si="2328"/>
        <v>4330.8599999999997</v>
      </c>
      <c r="SKX55" s="115">
        <f t="shared" si="2328"/>
        <v>4330.8599999999997</v>
      </c>
      <c r="SKY55" s="115">
        <f t="shared" si="2328"/>
        <v>4330.8599999999997</v>
      </c>
      <c r="SKZ55" s="115">
        <f t="shared" si="2328"/>
        <v>4330.8599999999997</v>
      </c>
      <c r="SLA55" s="115">
        <f t="shared" si="2328"/>
        <v>4330.8599999999997</v>
      </c>
      <c r="SLB55" s="115">
        <f t="shared" si="2328"/>
        <v>4330.8599999999997</v>
      </c>
      <c r="SLC55" s="115">
        <f t="shared" si="2328"/>
        <v>4330.8599999999997</v>
      </c>
      <c r="SLD55" s="115">
        <f t="shared" si="2328"/>
        <v>4330.8599999999997</v>
      </c>
      <c r="SLE55" s="115">
        <f t="shared" si="2328"/>
        <v>4330.8599999999997</v>
      </c>
      <c r="SLF55" s="95">
        <f t="shared" si="2329"/>
        <v>51970.32</v>
      </c>
      <c r="SLG55" s="106" t="s">
        <v>862</v>
      </c>
      <c r="SLH55" s="105">
        <v>51970.319999999992</v>
      </c>
      <c r="SLI55" s="90">
        <f t="shared" si="2330"/>
        <v>4330.8599999999997</v>
      </c>
      <c r="SLJ55" s="115">
        <f t="shared" ref="SLJ55" si="3687">SLI55</f>
        <v>4330.8599999999997</v>
      </c>
      <c r="SLK55" s="115">
        <f t="shared" si="2331"/>
        <v>4330.8599999999997</v>
      </c>
      <c r="SLL55" s="115">
        <f t="shared" si="2331"/>
        <v>4330.8599999999997</v>
      </c>
      <c r="SLM55" s="115">
        <f t="shared" si="2331"/>
        <v>4330.8599999999997</v>
      </c>
      <c r="SLN55" s="115">
        <f t="shared" si="2331"/>
        <v>4330.8599999999997</v>
      </c>
      <c r="SLO55" s="115">
        <f t="shared" si="2331"/>
        <v>4330.8599999999997</v>
      </c>
      <c r="SLP55" s="115">
        <f t="shared" si="2331"/>
        <v>4330.8599999999997</v>
      </c>
      <c r="SLQ55" s="115">
        <f t="shared" si="2331"/>
        <v>4330.8599999999997</v>
      </c>
      <c r="SLR55" s="115">
        <f t="shared" si="2331"/>
        <v>4330.8599999999997</v>
      </c>
      <c r="SLS55" s="115">
        <f t="shared" si="2331"/>
        <v>4330.8599999999997</v>
      </c>
      <c r="SLT55" s="115">
        <f t="shared" si="2331"/>
        <v>4330.8599999999997</v>
      </c>
      <c r="SLU55" s="115">
        <f t="shared" si="2331"/>
        <v>4330.8599999999997</v>
      </c>
      <c r="SLV55" s="95">
        <f t="shared" si="2332"/>
        <v>51970.32</v>
      </c>
      <c r="SLW55" s="106" t="s">
        <v>862</v>
      </c>
      <c r="SLX55" s="105">
        <v>51970.319999999992</v>
      </c>
      <c r="SLY55" s="90">
        <f t="shared" si="2333"/>
        <v>4330.8599999999997</v>
      </c>
      <c r="SLZ55" s="115">
        <f t="shared" ref="SLZ55" si="3688">SLY55</f>
        <v>4330.8599999999997</v>
      </c>
      <c r="SMA55" s="115">
        <f t="shared" si="2334"/>
        <v>4330.8599999999997</v>
      </c>
      <c r="SMB55" s="115">
        <f t="shared" si="2334"/>
        <v>4330.8599999999997</v>
      </c>
      <c r="SMC55" s="115">
        <f t="shared" si="2334"/>
        <v>4330.8599999999997</v>
      </c>
      <c r="SMD55" s="115">
        <f t="shared" si="2334"/>
        <v>4330.8599999999997</v>
      </c>
      <c r="SME55" s="115">
        <f t="shared" si="2334"/>
        <v>4330.8599999999997</v>
      </c>
      <c r="SMF55" s="115">
        <f t="shared" si="2334"/>
        <v>4330.8599999999997</v>
      </c>
      <c r="SMG55" s="115">
        <f t="shared" si="2334"/>
        <v>4330.8599999999997</v>
      </c>
      <c r="SMH55" s="115">
        <f t="shared" si="2334"/>
        <v>4330.8599999999997</v>
      </c>
      <c r="SMI55" s="115">
        <f t="shared" si="2334"/>
        <v>4330.8599999999997</v>
      </c>
      <c r="SMJ55" s="115">
        <f t="shared" si="2334"/>
        <v>4330.8599999999997</v>
      </c>
      <c r="SMK55" s="115">
        <f t="shared" si="2334"/>
        <v>4330.8599999999997</v>
      </c>
      <c r="SML55" s="95">
        <f t="shared" si="2335"/>
        <v>51970.32</v>
      </c>
      <c r="SMM55" s="106" t="s">
        <v>862</v>
      </c>
      <c r="SMN55" s="105">
        <v>51970.319999999992</v>
      </c>
      <c r="SMO55" s="90">
        <f t="shared" si="2336"/>
        <v>4330.8599999999997</v>
      </c>
      <c r="SMP55" s="115">
        <f t="shared" ref="SMP55" si="3689">SMO55</f>
        <v>4330.8599999999997</v>
      </c>
      <c r="SMQ55" s="115">
        <f t="shared" si="2337"/>
        <v>4330.8599999999997</v>
      </c>
      <c r="SMR55" s="115">
        <f t="shared" si="2337"/>
        <v>4330.8599999999997</v>
      </c>
      <c r="SMS55" s="115">
        <f t="shared" si="2337"/>
        <v>4330.8599999999997</v>
      </c>
      <c r="SMT55" s="115">
        <f t="shared" si="2337"/>
        <v>4330.8599999999997</v>
      </c>
      <c r="SMU55" s="115">
        <f t="shared" si="2337"/>
        <v>4330.8599999999997</v>
      </c>
      <c r="SMV55" s="115">
        <f t="shared" si="2337"/>
        <v>4330.8599999999997</v>
      </c>
      <c r="SMW55" s="115">
        <f t="shared" si="2337"/>
        <v>4330.8599999999997</v>
      </c>
      <c r="SMX55" s="115">
        <f t="shared" si="2337"/>
        <v>4330.8599999999997</v>
      </c>
      <c r="SMY55" s="115">
        <f t="shared" si="2337"/>
        <v>4330.8599999999997</v>
      </c>
      <c r="SMZ55" s="115">
        <f t="shared" si="2337"/>
        <v>4330.8599999999997</v>
      </c>
      <c r="SNA55" s="115">
        <f t="shared" si="2337"/>
        <v>4330.8599999999997</v>
      </c>
      <c r="SNB55" s="95">
        <f t="shared" si="2338"/>
        <v>51970.32</v>
      </c>
      <c r="SNC55" s="106" t="s">
        <v>862</v>
      </c>
      <c r="SND55" s="105">
        <v>51970.319999999992</v>
      </c>
      <c r="SNE55" s="90">
        <f t="shared" si="2339"/>
        <v>4330.8599999999997</v>
      </c>
      <c r="SNF55" s="115">
        <f t="shared" ref="SNF55" si="3690">SNE55</f>
        <v>4330.8599999999997</v>
      </c>
      <c r="SNG55" s="115">
        <f t="shared" si="2340"/>
        <v>4330.8599999999997</v>
      </c>
      <c r="SNH55" s="115">
        <f t="shared" si="2340"/>
        <v>4330.8599999999997</v>
      </c>
      <c r="SNI55" s="115">
        <f t="shared" si="2340"/>
        <v>4330.8599999999997</v>
      </c>
      <c r="SNJ55" s="115">
        <f t="shared" si="2340"/>
        <v>4330.8599999999997</v>
      </c>
      <c r="SNK55" s="115">
        <f t="shared" si="2340"/>
        <v>4330.8599999999997</v>
      </c>
      <c r="SNL55" s="115">
        <f t="shared" si="2340"/>
        <v>4330.8599999999997</v>
      </c>
      <c r="SNM55" s="115">
        <f t="shared" si="2340"/>
        <v>4330.8599999999997</v>
      </c>
      <c r="SNN55" s="115">
        <f t="shared" si="2340"/>
        <v>4330.8599999999997</v>
      </c>
      <c r="SNO55" s="115">
        <f t="shared" si="2340"/>
        <v>4330.8599999999997</v>
      </c>
      <c r="SNP55" s="115">
        <f t="shared" si="2340"/>
        <v>4330.8599999999997</v>
      </c>
      <c r="SNQ55" s="115">
        <f t="shared" si="2340"/>
        <v>4330.8599999999997</v>
      </c>
      <c r="SNR55" s="95">
        <f t="shared" si="2341"/>
        <v>51970.32</v>
      </c>
      <c r="SNS55" s="106" t="s">
        <v>862</v>
      </c>
      <c r="SNT55" s="105">
        <v>51970.319999999992</v>
      </c>
      <c r="SNU55" s="90">
        <f t="shared" si="2342"/>
        <v>4330.8599999999997</v>
      </c>
      <c r="SNV55" s="115">
        <f t="shared" ref="SNV55" si="3691">SNU55</f>
        <v>4330.8599999999997</v>
      </c>
      <c r="SNW55" s="115">
        <f t="shared" si="2343"/>
        <v>4330.8599999999997</v>
      </c>
      <c r="SNX55" s="115">
        <f t="shared" si="2343"/>
        <v>4330.8599999999997</v>
      </c>
      <c r="SNY55" s="115">
        <f t="shared" si="2343"/>
        <v>4330.8599999999997</v>
      </c>
      <c r="SNZ55" s="115">
        <f t="shared" si="2343"/>
        <v>4330.8599999999997</v>
      </c>
      <c r="SOA55" s="115">
        <f t="shared" si="2343"/>
        <v>4330.8599999999997</v>
      </c>
      <c r="SOB55" s="115">
        <f t="shared" si="2343"/>
        <v>4330.8599999999997</v>
      </c>
      <c r="SOC55" s="115">
        <f t="shared" si="2343"/>
        <v>4330.8599999999997</v>
      </c>
      <c r="SOD55" s="115">
        <f t="shared" si="2343"/>
        <v>4330.8599999999997</v>
      </c>
      <c r="SOE55" s="115">
        <f t="shared" si="2343"/>
        <v>4330.8599999999997</v>
      </c>
      <c r="SOF55" s="115">
        <f t="shared" si="2343"/>
        <v>4330.8599999999997</v>
      </c>
      <c r="SOG55" s="115">
        <f t="shared" si="2343"/>
        <v>4330.8599999999997</v>
      </c>
      <c r="SOH55" s="95">
        <f t="shared" si="2344"/>
        <v>51970.32</v>
      </c>
      <c r="SOI55" s="106" t="s">
        <v>862</v>
      </c>
      <c r="SOJ55" s="105">
        <v>51970.319999999992</v>
      </c>
      <c r="SOK55" s="90">
        <f t="shared" si="2345"/>
        <v>4330.8599999999997</v>
      </c>
      <c r="SOL55" s="115">
        <f t="shared" ref="SOL55" si="3692">SOK55</f>
        <v>4330.8599999999997</v>
      </c>
      <c r="SOM55" s="115">
        <f t="shared" si="2346"/>
        <v>4330.8599999999997</v>
      </c>
      <c r="SON55" s="115">
        <f t="shared" si="2346"/>
        <v>4330.8599999999997</v>
      </c>
      <c r="SOO55" s="115">
        <f t="shared" si="2346"/>
        <v>4330.8599999999997</v>
      </c>
      <c r="SOP55" s="115">
        <f t="shared" si="2346"/>
        <v>4330.8599999999997</v>
      </c>
      <c r="SOQ55" s="115">
        <f t="shared" si="2346"/>
        <v>4330.8599999999997</v>
      </c>
      <c r="SOR55" s="115">
        <f t="shared" si="2346"/>
        <v>4330.8599999999997</v>
      </c>
      <c r="SOS55" s="115">
        <f t="shared" si="2346"/>
        <v>4330.8599999999997</v>
      </c>
      <c r="SOT55" s="115">
        <f t="shared" si="2346"/>
        <v>4330.8599999999997</v>
      </c>
      <c r="SOU55" s="115">
        <f t="shared" si="2346"/>
        <v>4330.8599999999997</v>
      </c>
      <c r="SOV55" s="115">
        <f t="shared" si="2346"/>
        <v>4330.8599999999997</v>
      </c>
      <c r="SOW55" s="115">
        <f t="shared" si="2346"/>
        <v>4330.8599999999997</v>
      </c>
      <c r="SOX55" s="95">
        <f t="shared" si="2347"/>
        <v>51970.32</v>
      </c>
      <c r="SOY55" s="106" t="s">
        <v>862</v>
      </c>
      <c r="SOZ55" s="105">
        <v>51970.319999999992</v>
      </c>
      <c r="SPA55" s="90">
        <f t="shared" si="2348"/>
        <v>4330.8599999999997</v>
      </c>
      <c r="SPB55" s="115">
        <f t="shared" ref="SPB55" si="3693">SPA55</f>
        <v>4330.8599999999997</v>
      </c>
      <c r="SPC55" s="115">
        <f t="shared" si="2349"/>
        <v>4330.8599999999997</v>
      </c>
      <c r="SPD55" s="115">
        <f t="shared" si="2349"/>
        <v>4330.8599999999997</v>
      </c>
      <c r="SPE55" s="115">
        <f t="shared" si="2349"/>
        <v>4330.8599999999997</v>
      </c>
      <c r="SPF55" s="115">
        <f t="shared" si="2349"/>
        <v>4330.8599999999997</v>
      </c>
      <c r="SPG55" s="115">
        <f t="shared" si="2349"/>
        <v>4330.8599999999997</v>
      </c>
      <c r="SPH55" s="115">
        <f t="shared" si="2349"/>
        <v>4330.8599999999997</v>
      </c>
      <c r="SPI55" s="115">
        <f t="shared" si="2349"/>
        <v>4330.8599999999997</v>
      </c>
      <c r="SPJ55" s="115">
        <f t="shared" si="2349"/>
        <v>4330.8599999999997</v>
      </c>
      <c r="SPK55" s="115">
        <f t="shared" si="2349"/>
        <v>4330.8599999999997</v>
      </c>
      <c r="SPL55" s="115">
        <f t="shared" si="2349"/>
        <v>4330.8599999999997</v>
      </c>
      <c r="SPM55" s="115">
        <f t="shared" si="2349"/>
        <v>4330.8599999999997</v>
      </c>
      <c r="SPN55" s="95">
        <f t="shared" si="2350"/>
        <v>51970.32</v>
      </c>
      <c r="SPO55" s="106" t="s">
        <v>862</v>
      </c>
      <c r="SPP55" s="105">
        <v>51970.319999999992</v>
      </c>
      <c r="SPQ55" s="90">
        <f t="shared" si="2351"/>
        <v>4330.8599999999997</v>
      </c>
      <c r="SPR55" s="115">
        <f t="shared" ref="SPR55" si="3694">SPQ55</f>
        <v>4330.8599999999997</v>
      </c>
      <c r="SPS55" s="115">
        <f t="shared" si="2352"/>
        <v>4330.8599999999997</v>
      </c>
      <c r="SPT55" s="115">
        <f t="shared" si="2352"/>
        <v>4330.8599999999997</v>
      </c>
      <c r="SPU55" s="115">
        <f t="shared" si="2352"/>
        <v>4330.8599999999997</v>
      </c>
      <c r="SPV55" s="115">
        <f t="shared" si="2352"/>
        <v>4330.8599999999997</v>
      </c>
      <c r="SPW55" s="115">
        <f t="shared" si="2352"/>
        <v>4330.8599999999997</v>
      </c>
      <c r="SPX55" s="115">
        <f t="shared" si="2352"/>
        <v>4330.8599999999997</v>
      </c>
      <c r="SPY55" s="115">
        <f t="shared" si="2352"/>
        <v>4330.8599999999997</v>
      </c>
      <c r="SPZ55" s="115">
        <f t="shared" si="2352"/>
        <v>4330.8599999999997</v>
      </c>
      <c r="SQA55" s="115">
        <f t="shared" si="2352"/>
        <v>4330.8599999999997</v>
      </c>
      <c r="SQB55" s="115">
        <f t="shared" si="2352"/>
        <v>4330.8599999999997</v>
      </c>
      <c r="SQC55" s="115">
        <f t="shared" si="2352"/>
        <v>4330.8599999999997</v>
      </c>
      <c r="SQD55" s="95">
        <f t="shared" si="2353"/>
        <v>51970.32</v>
      </c>
      <c r="SQE55" s="106" t="s">
        <v>862</v>
      </c>
      <c r="SQF55" s="105">
        <v>51970.319999999992</v>
      </c>
      <c r="SQG55" s="90">
        <f t="shared" si="2354"/>
        <v>4330.8599999999997</v>
      </c>
      <c r="SQH55" s="115">
        <f t="shared" ref="SQH55" si="3695">SQG55</f>
        <v>4330.8599999999997</v>
      </c>
      <c r="SQI55" s="115">
        <f t="shared" si="2355"/>
        <v>4330.8599999999997</v>
      </c>
      <c r="SQJ55" s="115">
        <f t="shared" si="2355"/>
        <v>4330.8599999999997</v>
      </c>
      <c r="SQK55" s="115">
        <f t="shared" si="2355"/>
        <v>4330.8599999999997</v>
      </c>
      <c r="SQL55" s="115">
        <f t="shared" si="2355"/>
        <v>4330.8599999999997</v>
      </c>
      <c r="SQM55" s="115">
        <f t="shared" si="2355"/>
        <v>4330.8599999999997</v>
      </c>
      <c r="SQN55" s="115">
        <f t="shared" si="2355"/>
        <v>4330.8599999999997</v>
      </c>
      <c r="SQO55" s="115">
        <f t="shared" si="2355"/>
        <v>4330.8599999999997</v>
      </c>
      <c r="SQP55" s="115">
        <f t="shared" si="2355"/>
        <v>4330.8599999999997</v>
      </c>
      <c r="SQQ55" s="115">
        <f t="shared" si="2355"/>
        <v>4330.8599999999997</v>
      </c>
      <c r="SQR55" s="115">
        <f t="shared" si="2355"/>
        <v>4330.8599999999997</v>
      </c>
      <c r="SQS55" s="115">
        <f t="shared" si="2355"/>
        <v>4330.8599999999997</v>
      </c>
      <c r="SQT55" s="95">
        <f t="shared" si="2356"/>
        <v>51970.32</v>
      </c>
      <c r="SQU55" s="106" t="s">
        <v>862</v>
      </c>
      <c r="SQV55" s="105">
        <v>51970.319999999992</v>
      </c>
      <c r="SQW55" s="90">
        <f t="shared" si="2357"/>
        <v>4330.8599999999997</v>
      </c>
      <c r="SQX55" s="115">
        <f t="shared" ref="SQX55" si="3696">SQW55</f>
        <v>4330.8599999999997</v>
      </c>
      <c r="SQY55" s="115">
        <f t="shared" si="2358"/>
        <v>4330.8599999999997</v>
      </c>
      <c r="SQZ55" s="115">
        <f t="shared" si="2358"/>
        <v>4330.8599999999997</v>
      </c>
      <c r="SRA55" s="115">
        <f t="shared" si="2358"/>
        <v>4330.8599999999997</v>
      </c>
      <c r="SRB55" s="115">
        <f t="shared" si="2358"/>
        <v>4330.8599999999997</v>
      </c>
      <c r="SRC55" s="115">
        <f t="shared" si="2358"/>
        <v>4330.8599999999997</v>
      </c>
      <c r="SRD55" s="115">
        <f t="shared" si="2358"/>
        <v>4330.8599999999997</v>
      </c>
      <c r="SRE55" s="115">
        <f t="shared" si="2358"/>
        <v>4330.8599999999997</v>
      </c>
      <c r="SRF55" s="115">
        <f t="shared" si="2358"/>
        <v>4330.8599999999997</v>
      </c>
      <c r="SRG55" s="115">
        <f t="shared" si="2358"/>
        <v>4330.8599999999997</v>
      </c>
      <c r="SRH55" s="115">
        <f t="shared" si="2358"/>
        <v>4330.8599999999997</v>
      </c>
      <c r="SRI55" s="115">
        <f t="shared" si="2358"/>
        <v>4330.8599999999997</v>
      </c>
      <c r="SRJ55" s="95">
        <f t="shared" si="2359"/>
        <v>51970.32</v>
      </c>
      <c r="SRK55" s="106" t="s">
        <v>862</v>
      </c>
      <c r="SRL55" s="105">
        <v>51970.319999999992</v>
      </c>
      <c r="SRM55" s="90">
        <f t="shared" si="2360"/>
        <v>4330.8599999999997</v>
      </c>
      <c r="SRN55" s="115">
        <f t="shared" ref="SRN55" si="3697">SRM55</f>
        <v>4330.8599999999997</v>
      </c>
      <c r="SRO55" s="115">
        <f t="shared" si="2361"/>
        <v>4330.8599999999997</v>
      </c>
      <c r="SRP55" s="115">
        <f t="shared" si="2361"/>
        <v>4330.8599999999997</v>
      </c>
      <c r="SRQ55" s="115">
        <f t="shared" si="2361"/>
        <v>4330.8599999999997</v>
      </c>
      <c r="SRR55" s="115">
        <f t="shared" si="2361"/>
        <v>4330.8599999999997</v>
      </c>
      <c r="SRS55" s="115">
        <f t="shared" si="2361"/>
        <v>4330.8599999999997</v>
      </c>
      <c r="SRT55" s="115">
        <f t="shared" si="2361"/>
        <v>4330.8599999999997</v>
      </c>
      <c r="SRU55" s="115">
        <f t="shared" si="2361"/>
        <v>4330.8599999999997</v>
      </c>
      <c r="SRV55" s="115">
        <f t="shared" si="2361"/>
        <v>4330.8599999999997</v>
      </c>
      <c r="SRW55" s="115">
        <f t="shared" si="2361"/>
        <v>4330.8599999999997</v>
      </c>
      <c r="SRX55" s="115">
        <f t="shared" si="2361"/>
        <v>4330.8599999999997</v>
      </c>
      <c r="SRY55" s="115">
        <f t="shared" si="2361"/>
        <v>4330.8599999999997</v>
      </c>
      <c r="SRZ55" s="95">
        <f t="shared" si="2362"/>
        <v>51970.32</v>
      </c>
      <c r="SSA55" s="106" t="s">
        <v>862</v>
      </c>
      <c r="SSB55" s="105">
        <v>51970.319999999992</v>
      </c>
      <c r="SSC55" s="90">
        <f t="shared" si="2363"/>
        <v>4330.8599999999997</v>
      </c>
      <c r="SSD55" s="115">
        <f t="shared" ref="SSD55" si="3698">SSC55</f>
        <v>4330.8599999999997</v>
      </c>
      <c r="SSE55" s="115">
        <f t="shared" si="2364"/>
        <v>4330.8599999999997</v>
      </c>
      <c r="SSF55" s="115">
        <f t="shared" si="2364"/>
        <v>4330.8599999999997</v>
      </c>
      <c r="SSG55" s="115">
        <f t="shared" si="2364"/>
        <v>4330.8599999999997</v>
      </c>
      <c r="SSH55" s="115">
        <f t="shared" si="2364"/>
        <v>4330.8599999999997</v>
      </c>
      <c r="SSI55" s="115">
        <f t="shared" si="2364"/>
        <v>4330.8599999999997</v>
      </c>
      <c r="SSJ55" s="115">
        <f t="shared" si="2364"/>
        <v>4330.8599999999997</v>
      </c>
      <c r="SSK55" s="115">
        <f t="shared" si="2364"/>
        <v>4330.8599999999997</v>
      </c>
      <c r="SSL55" s="115">
        <f t="shared" si="2364"/>
        <v>4330.8599999999997</v>
      </c>
      <c r="SSM55" s="115">
        <f t="shared" si="2364"/>
        <v>4330.8599999999997</v>
      </c>
      <c r="SSN55" s="115">
        <f t="shared" si="2364"/>
        <v>4330.8599999999997</v>
      </c>
      <c r="SSO55" s="115">
        <f t="shared" si="2364"/>
        <v>4330.8599999999997</v>
      </c>
      <c r="SSP55" s="95">
        <f t="shared" si="2365"/>
        <v>51970.32</v>
      </c>
      <c r="SSQ55" s="106" t="s">
        <v>862</v>
      </c>
      <c r="SSR55" s="105">
        <v>51970.319999999992</v>
      </c>
      <c r="SSS55" s="90">
        <f t="shared" si="2366"/>
        <v>4330.8599999999997</v>
      </c>
      <c r="SST55" s="115">
        <f t="shared" ref="SST55" si="3699">SSS55</f>
        <v>4330.8599999999997</v>
      </c>
      <c r="SSU55" s="115">
        <f t="shared" si="2367"/>
        <v>4330.8599999999997</v>
      </c>
      <c r="SSV55" s="115">
        <f t="shared" si="2367"/>
        <v>4330.8599999999997</v>
      </c>
      <c r="SSW55" s="115">
        <f t="shared" si="2367"/>
        <v>4330.8599999999997</v>
      </c>
      <c r="SSX55" s="115">
        <f t="shared" si="2367"/>
        <v>4330.8599999999997</v>
      </c>
      <c r="SSY55" s="115">
        <f t="shared" si="2367"/>
        <v>4330.8599999999997</v>
      </c>
      <c r="SSZ55" s="115">
        <f t="shared" si="2367"/>
        <v>4330.8599999999997</v>
      </c>
      <c r="STA55" s="115">
        <f t="shared" si="2367"/>
        <v>4330.8599999999997</v>
      </c>
      <c r="STB55" s="115">
        <f t="shared" si="2367"/>
        <v>4330.8599999999997</v>
      </c>
      <c r="STC55" s="115">
        <f t="shared" si="2367"/>
        <v>4330.8599999999997</v>
      </c>
      <c r="STD55" s="115">
        <f t="shared" si="2367"/>
        <v>4330.8599999999997</v>
      </c>
      <c r="STE55" s="115">
        <f t="shared" si="2367"/>
        <v>4330.8599999999997</v>
      </c>
      <c r="STF55" s="95">
        <f t="shared" si="2368"/>
        <v>51970.32</v>
      </c>
      <c r="STG55" s="106" t="s">
        <v>862</v>
      </c>
      <c r="STH55" s="105">
        <v>51970.319999999992</v>
      </c>
      <c r="STI55" s="90">
        <f t="shared" si="2369"/>
        <v>4330.8599999999997</v>
      </c>
      <c r="STJ55" s="115">
        <f t="shared" ref="STJ55" si="3700">STI55</f>
        <v>4330.8599999999997</v>
      </c>
      <c r="STK55" s="115">
        <f t="shared" si="2370"/>
        <v>4330.8599999999997</v>
      </c>
      <c r="STL55" s="115">
        <f t="shared" si="2370"/>
        <v>4330.8599999999997</v>
      </c>
      <c r="STM55" s="115">
        <f t="shared" si="2370"/>
        <v>4330.8599999999997</v>
      </c>
      <c r="STN55" s="115">
        <f t="shared" si="2370"/>
        <v>4330.8599999999997</v>
      </c>
      <c r="STO55" s="115">
        <f t="shared" si="2370"/>
        <v>4330.8599999999997</v>
      </c>
      <c r="STP55" s="115">
        <f t="shared" si="2370"/>
        <v>4330.8599999999997</v>
      </c>
      <c r="STQ55" s="115">
        <f t="shared" si="2370"/>
        <v>4330.8599999999997</v>
      </c>
      <c r="STR55" s="115">
        <f t="shared" si="2370"/>
        <v>4330.8599999999997</v>
      </c>
      <c r="STS55" s="115">
        <f t="shared" si="2370"/>
        <v>4330.8599999999997</v>
      </c>
      <c r="STT55" s="115">
        <f t="shared" si="2370"/>
        <v>4330.8599999999997</v>
      </c>
      <c r="STU55" s="115">
        <f t="shared" si="2370"/>
        <v>4330.8599999999997</v>
      </c>
      <c r="STV55" s="95">
        <f t="shared" si="2371"/>
        <v>51970.32</v>
      </c>
      <c r="STW55" s="106" t="s">
        <v>862</v>
      </c>
      <c r="STX55" s="105">
        <v>51970.319999999992</v>
      </c>
      <c r="STY55" s="90">
        <f t="shared" si="2372"/>
        <v>4330.8599999999997</v>
      </c>
      <c r="STZ55" s="115">
        <f t="shared" ref="STZ55" si="3701">STY55</f>
        <v>4330.8599999999997</v>
      </c>
      <c r="SUA55" s="115">
        <f t="shared" si="2373"/>
        <v>4330.8599999999997</v>
      </c>
      <c r="SUB55" s="115">
        <f t="shared" si="2373"/>
        <v>4330.8599999999997</v>
      </c>
      <c r="SUC55" s="115">
        <f t="shared" si="2373"/>
        <v>4330.8599999999997</v>
      </c>
      <c r="SUD55" s="115">
        <f t="shared" si="2373"/>
        <v>4330.8599999999997</v>
      </c>
      <c r="SUE55" s="115">
        <f t="shared" si="2373"/>
        <v>4330.8599999999997</v>
      </c>
      <c r="SUF55" s="115">
        <f t="shared" si="2373"/>
        <v>4330.8599999999997</v>
      </c>
      <c r="SUG55" s="115">
        <f t="shared" si="2373"/>
        <v>4330.8599999999997</v>
      </c>
      <c r="SUH55" s="115">
        <f t="shared" si="2373"/>
        <v>4330.8599999999997</v>
      </c>
      <c r="SUI55" s="115">
        <f t="shared" si="2373"/>
        <v>4330.8599999999997</v>
      </c>
      <c r="SUJ55" s="115">
        <f t="shared" si="2373"/>
        <v>4330.8599999999997</v>
      </c>
      <c r="SUK55" s="115">
        <f t="shared" si="2373"/>
        <v>4330.8599999999997</v>
      </c>
      <c r="SUL55" s="95">
        <f t="shared" si="2374"/>
        <v>51970.32</v>
      </c>
      <c r="SUM55" s="106" t="s">
        <v>862</v>
      </c>
      <c r="SUN55" s="105">
        <v>51970.319999999992</v>
      </c>
      <c r="SUO55" s="90">
        <f t="shared" si="2375"/>
        <v>4330.8599999999997</v>
      </c>
      <c r="SUP55" s="115">
        <f t="shared" ref="SUP55" si="3702">SUO55</f>
        <v>4330.8599999999997</v>
      </c>
      <c r="SUQ55" s="115">
        <f t="shared" si="2376"/>
        <v>4330.8599999999997</v>
      </c>
      <c r="SUR55" s="115">
        <f t="shared" si="2376"/>
        <v>4330.8599999999997</v>
      </c>
      <c r="SUS55" s="115">
        <f t="shared" si="2376"/>
        <v>4330.8599999999997</v>
      </c>
      <c r="SUT55" s="115">
        <f t="shared" si="2376"/>
        <v>4330.8599999999997</v>
      </c>
      <c r="SUU55" s="115">
        <f t="shared" si="2376"/>
        <v>4330.8599999999997</v>
      </c>
      <c r="SUV55" s="115">
        <f t="shared" si="2376"/>
        <v>4330.8599999999997</v>
      </c>
      <c r="SUW55" s="115">
        <f t="shared" si="2376"/>
        <v>4330.8599999999997</v>
      </c>
      <c r="SUX55" s="115">
        <f t="shared" si="2376"/>
        <v>4330.8599999999997</v>
      </c>
      <c r="SUY55" s="115">
        <f t="shared" si="2376"/>
        <v>4330.8599999999997</v>
      </c>
      <c r="SUZ55" s="115">
        <f t="shared" si="2376"/>
        <v>4330.8599999999997</v>
      </c>
      <c r="SVA55" s="115">
        <f t="shared" si="2376"/>
        <v>4330.8599999999997</v>
      </c>
      <c r="SVB55" s="95">
        <f t="shared" si="2377"/>
        <v>51970.32</v>
      </c>
      <c r="SVC55" s="106" t="s">
        <v>862</v>
      </c>
      <c r="SVD55" s="105">
        <v>51970.319999999992</v>
      </c>
      <c r="SVE55" s="90">
        <f t="shared" si="2378"/>
        <v>4330.8599999999997</v>
      </c>
      <c r="SVF55" s="115">
        <f t="shared" ref="SVF55" si="3703">SVE55</f>
        <v>4330.8599999999997</v>
      </c>
      <c r="SVG55" s="115">
        <f t="shared" si="2379"/>
        <v>4330.8599999999997</v>
      </c>
      <c r="SVH55" s="115">
        <f t="shared" si="2379"/>
        <v>4330.8599999999997</v>
      </c>
      <c r="SVI55" s="115">
        <f t="shared" si="2379"/>
        <v>4330.8599999999997</v>
      </c>
      <c r="SVJ55" s="115">
        <f t="shared" si="2379"/>
        <v>4330.8599999999997</v>
      </c>
      <c r="SVK55" s="115">
        <f t="shared" si="2379"/>
        <v>4330.8599999999997</v>
      </c>
      <c r="SVL55" s="115">
        <f t="shared" si="2379"/>
        <v>4330.8599999999997</v>
      </c>
      <c r="SVM55" s="115">
        <f t="shared" si="2379"/>
        <v>4330.8599999999997</v>
      </c>
      <c r="SVN55" s="115">
        <f t="shared" si="2379"/>
        <v>4330.8599999999997</v>
      </c>
      <c r="SVO55" s="115">
        <f t="shared" si="2379"/>
        <v>4330.8599999999997</v>
      </c>
      <c r="SVP55" s="115">
        <f t="shared" si="2379"/>
        <v>4330.8599999999997</v>
      </c>
      <c r="SVQ55" s="115">
        <f t="shared" si="2379"/>
        <v>4330.8599999999997</v>
      </c>
      <c r="SVR55" s="95">
        <f t="shared" si="2380"/>
        <v>51970.32</v>
      </c>
      <c r="SVS55" s="106" t="s">
        <v>862</v>
      </c>
      <c r="SVT55" s="105">
        <v>51970.319999999992</v>
      </c>
      <c r="SVU55" s="90">
        <f t="shared" si="2381"/>
        <v>4330.8599999999997</v>
      </c>
      <c r="SVV55" s="115">
        <f t="shared" ref="SVV55" si="3704">SVU55</f>
        <v>4330.8599999999997</v>
      </c>
      <c r="SVW55" s="115">
        <f t="shared" si="2382"/>
        <v>4330.8599999999997</v>
      </c>
      <c r="SVX55" s="115">
        <f t="shared" si="2382"/>
        <v>4330.8599999999997</v>
      </c>
      <c r="SVY55" s="115">
        <f t="shared" si="2382"/>
        <v>4330.8599999999997</v>
      </c>
      <c r="SVZ55" s="115">
        <f t="shared" si="2382"/>
        <v>4330.8599999999997</v>
      </c>
      <c r="SWA55" s="115">
        <f t="shared" si="2382"/>
        <v>4330.8599999999997</v>
      </c>
      <c r="SWB55" s="115">
        <f t="shared" si="2382"/>
        <v>4330.8599999999997</v>
      </c>
      <c r="SWC55" s="115">
        <f t="shared" si="2382"/>
        <v>4330.8599999999997</v>
      </c>
      <c r="SWD55" s="115">
        <f t="shared" si="2382"/>
        <v>4330.8599999999997</v>
      </c>
      <c r="SWE55" s="115">
        <f t="shared" si="2382"/>
        <v>4330.8599999999997</v>
      </c>
      <c r="SWF55" s="115">
        <f t="shared" si="2382"/>
        <v>4330.8599999999997</v>
      </c>
      <c r="SWG55" s="115">
        <f t="shared" si="2382"/>
        <v>4330.8599999999997</v>
      </c>
      <c r="SWH55" s="95">
        <f t="shared" si="2383"/>
        <v>51970.32</v>
      </c>
      <c r="SWI55" s="106" t="s">
        <v>862</v>
      </c>
      <c r="SWJ55" s="105">
        <v>51970.319999999992</v>
      </c>
      <c r="SWK55" s="90">
        <f t="shared" si="2384"/>
        <v>4330.8599999999997</v>
      </c>
      <c r="SWL55" s="115">
        <f t="shared" ref="SWL55" si="3705">SWK55</f>
        <v>4330.8599999999997</v>
      </c>
      <c r="SWM55" s="115">
        <f t="shared" si="2385"/>
        <v>4330.8599999999997</v>
      </c>
      <c r="SWN55" s="115">
        <f t="shared" si="2385"/>
        <v>4330.8599999999997</v>
      </c>
      <c r="SWO55" s="115">
        <f t="shared" si="2385"/>
        <v>4330.8599999999997</v>
      </c>
      <c r="SWP55" s="115">
        <f t="shared" si="2385"/>
        <v>4330.8599999999997</v>
      </c>
      <c r="SWQ55" s="115">
        <f t="shared" si="2385"/>
        <v>4330.8599999999997</v>
      </c>
      <c r="SWR55" s="115">
        <f t="shared" si="2385"/>
        <v>4330.8599999999997</v>
      </c>
      <c r="SWS55" s="115">
        <f t="shared" si="2385"/>
        <v>4330.8599999999997</v>
      </c>
      <c r="SWT55" s="115">
        <f t="shared" si="2385"/>
        <v>4330.8599999999997</v>
      </c>
      <c r="SWU55" s="115">
        <f t="shared" si="2385"/>
        <v>4330.8599999999997</v>
      </c>
      <c r="SWV55" s="115">
        <f t="shared" si="2385"/>
        <v>4330.8599999999997</v>
      </c>
      <c r="SWW55" s="115">
        <f t="shared" si="2385"/>
        <v>4330.8599999999997</v>
      </c>
      <c r="SWX55" s="95">
        <f t="shared" si="2386"/>
        <v>51970.32</v>
      </c>
      <c r="SWY55" s="106" t="s">
        <v>862</v>
      </c>
      <c r="SWZ55" s="105">
        <v>51970.319999999992</v>
      </c>
      <c r="SXA55" s="90">
        <f t="shared" si="2387"/>
        <v>4330.8599999999997</v>
      </c>
      <c r="SXB55" s="115">
        <f t="shared" ref="SXB55" si="3706">SXA55</f>
        <v>4330.8599999999997</v>
      </c>
      <c r="SXC55" s="115">
        <f t="shared" si="2388"/>
        <v>4330.8599999999997</v>
      </c>
      <c r="SXD55" s="115">
        <f t="shared" si="2388"/>
        <v>4330.8599999999997</v>
      </c>
      <c r="SXE55" s="115">
        <f t="shared" si="2388"/>
        <v>4330.8599999999997</v>
      </c>
      <c r="SXF55" s="115">
        <f t="shared" si="2388"/>
        <v>4330.8599999999997</v>
      </c>
      <c r="SXG55" s="115">
        <f t="shared" si="2388"/>
        <v>4330.8599999999997</v>
      </c>
      <c r="SXH55" s="115">
        <f t="shared" si="2388"/>
        <v>4330.8599999999997</v>
      </c>
      <c r="SXI55" s="115">
        <f t="shared" si="2388"/>
        <v>4330.8599999999997</v>
      </c>
      <c r="SXJ55" s="115">
        <f t="shared" si="2388"/>
        <v>4330.8599999999997</v>
      </c>
      <c r="SXK55" s="115">
        <f t="shared" si="2388"/>
        <v>4330.8599999999997</v>
      </c>
      <c r="SXL55" s="115">
        <f t="shared" si="2388"/>
        <v>4330.8599999999997</v>
      </c>
      <c r="SXM55" s="115">
        <f t="shared" si="2388"/>
        <v>4330.8599999999997</v>
      </c>
      <c r="SXN55" s="95">
        <f t="shared" si="2389"/>
        <v>51970.32</v>
      </c>
      <c r="SXO55" s="106" t="s">
        <v>862</v>
      </c>
      <c r="SXP55" s="105">
        <v>51970.319999999992</v>
      </c>
      <c r="SXQ55" s="90">
        <f t="shared" si="2390"/>
        <v>4330.8599999999997</v>
      </c>
      <c r="SXR55" s="115">
        <f t="shared" ref="SXR55" si="3707">SXQ55</f>
        <v>4330.8599999999997</v>
      </c>
      <c r="SXS55" s="115">
        <f t="shared" si="2391"/>
        <v>4330.8599999999997</v>
      </c>
      <c r="SXT55" s="115">
        <f t="shared" si="2391"/>
        <v>4330.8599999999997</v>
      </c>
      <c r="SXU55" s="115">
        <f t="shared" si="2391"/>
        <v>4330.8599999999997</v>
      </c>
      <c r="SXV55" s="115">
        <f t="shared" si="2391"/>
        <v>4330.8599999999997</v>
      </c>
      <c r="SXW55" s="115">
        <f t="shared" si="2391"/>
        <v>4330.8599999999997</v>
      </c>
      <c r="SXX55" s="115">
        <f t="shared" si="2391"/>
        <v>4330.8599999999997</v>
      </c>
      <c r="SXY55" s="115">
        <f t="shared" si="2391"/>
        <v>4330.8599999999997</v>
      </c>
      <c r="SXZ55" s="115">
        <f t="shared" si="2391"/>
        <v>4330.8599999999997</v>
      </c>
      <c r="SYA55" s="115">
        <f t="shared" si="2391"/>
        <v>4330.8599999999997</v>
      </c>
      <c r="SYB55" s="115">
        <f t="shared" si="2391"/>
        <v>4330.8599999999997</v>
      </c>
      <c r="SYC55" s="115">
        <f t="shared" si="2391"/>
        <v>4330.8599999999997</v>
      </c>
      <c r="SYD55" s="95">
        <f t="shared" si="2392"/>
        <v>51970.32</v>
      </c>
      <c r="SYE55" s="106" t="s">
        <v>862</v>
      </c>
      <c r="SYF55" s="105">
        <v>51970.319999999992</v>
      </c>
      <c r="SYG55" s="90">
        <f t="shared" si="2393"/>
        <v>4330.8599999999997</v>
      </c>
      <c r="SYH55" s="115">
        <f t="shared" ref="SYH55" si="3708">SYG55</f>
        <v>4330.8599999999997</v>
      </c>
      <c r="SYI55" s="115">
        <f t="shared" si="2394"/>
        <v>4330.8599999999997</v>
      </c>
      <c r="SYJ55" s="115">
        <f t="shared" si="2394"/>
        <v>4330.8599999999997</v>
      </c>
      <c r="SYK55" s="115">
        <f t="shared" si="2394"/>
        <v>4330.8599999999997</v>
      </c>
      <c r="SYL55" s="115">
        <f t="shared" si="2394"/>
        <v>4330.8599999999997</v>
      </c>
      <c r="SYM55" s="115">
        <f t="shared" si="2394"/>
        <v>4330.8599999999997</v>
      </c>
      <c r="SYN55" s="115">
        <f t="shared" si="2394"/>
        <v>4330.8599999999997</v>
      </c>
      <c r="SYO55" s="115">
        <f t="shared" si="2394"/>
        <v>4330.8599999999997</v>
      </c>
      <c r="SYP55" s="115">
        <f t="shared" si="2394"/>
        <v>4330.8599999999997</v>
      </c>
      <c r="SYQ55" s="115">
        <f t="shared" si="2394"/>
        <v>4330.8599999999997</v>
      </c>
      <c r="SYR55" s="115">
        <f t="shared" si="2394"/>
        <v>4330.8599999999997</v>
      </c>
      <c r="SYS55" s="115">
        <f t="shared" si="2394"/>
        <v>4330.8599999999997</v>
      </c>
      <c r="SYT55" s="95">
        <f t="shared" si="2395"/>
        <v>51970.32</v>
      </c>
      <c r="SYU55" s="106" t="s">
        <v>862</v>
      </c>
      <c r="SYV55" s="105">
        <v>51970.319999999992</v>
      </c>
      <c r="SYW55" s="90">
        <f t="shared" si="2396"/>
        <v>4330.8599999999997</v>
      </c>
      <c r="SYX55" s="115">
        <f t="shared" ref="SYX55" si="3709">SYW55</f>
        <v>4330.8599999999997</v>
      </c>
      <c r="SYY55" s="115">
        <f t="shared" si="2397"/>
        <v>4330.8599999999997</v>
      </c>
      <c r="SYZ55" s="115">
        <f t="shared" si="2397"/>
        <v>4330.8599999999997</v>
      </c>
      <c r="SZA55" s="115">
        <f t="shared" si="2397"/>
        <v>4330.8599999999997</v>
      </c>
      <c r="SZB55" s="115">
        <f t="shared" si="2397"/>
        <v>4330.8599999999997</v>
      </c>
      <c r="SZC55" s="115">
        <f t="shared" si="2397"/>
        <v>4330.8599999999997</v>
      </c>
      <c r="SZD55" s="115">
        <f t="shared" si="2397"/>
        <v>4330.8599999999997</v>
      </c>
      <c r="SZE55" s="115">
        <f t="shared" si="2397"/>
        <v>4330.8599999999997</v>
      </c>
      <c r="SZF55" s="115">
        <f t="shared" si="2397"/>
        <v>4330.8599999999997</v>
      </c>
      <c r="SZG55" s="115">
        <f t="shared" si="2397"/>
        <v>4330.8599999999997</v>
      </c>
      <c r="SZH55" s="115">
        <f t="shared" si="2397"/>
        <v>4330.8599999999997</v>
      </c>
      <c r="SZI55" s="115">
        <f t="shared" si="2397"/>
        <v>4330.8599999999997</v>
      </c>
      <c r="SZJ55" s="95">
        <f t="shared" si="2398"/>
        <v>51970.32</v>
      </c>
      <c r="SZK55" s="106" t="s">
        <v>862</v>
      </c>
      <c r="SZL55" s="105">
        <v>51970.319999999992</v>
      </c>
      <c r="SZM55" s="90">
        <f t="shared" si="2399"/>
        <v>4330.8599999999997</v>
      </c>
      <c r="SZN55" s="115">
        <f t="shared" ref="SZN55" si="3710">SZM55</f>
        <v>4330.8599999999997</v>
      </c>
      <c r="SZO55" s="115">
        <f t="shared" si="2400"/>
        <v>4330.8599999999997</v>
      </c>
      <c r="SZP55" s="115">
        <f t="shared" si="2400"/>
        <v>4330.8599999999997</v>
      </c>
      <c r="SZQ55" s="115">
        <f t="shared" si="2400"/>
        <v>4330.8599999999997</v>
      </c>
      <c r="SZR55" s="115">
        <f t="shared" si="2400"/>
        <v>4330.8599999999997</v>
      </c>
      <c r="SZS55" s="115">
        <f t="shared" si="2400"/>
        <v>4330.8599999999997</v>
      </c>
      <c r="SZT55" s="115">
        <f t="shared" si="2400"/>
        <v>4330.8599999999997</v>
      </c>
      <c r="SZU55" s="115">
        <f t="shared" si="2400"/>
        <v>4330.8599999999997</v>
      </c>
      <c r="SZV55" s="115">
        <f t="shared" si="2400"/>
        <v>4330.8599999999997</v>
      </c>
      <c r="SZW55" s="115">
        <f t="shared" si="2400"/>
        <v>4330.8599999999997</v>
      </c>
      <c r="SZX55" s="115">
        <f t="shared" si="2400"/>
        <v>4330.8599999999997</v>
      </c>
      <c r="SZY55" s="115">
        <f t="shared" si="2400"/>
        <v>4330.8599999999997</v>
      </c>
      <c r="SZZ55" s="95">
        <f t="shared" si="2401"/>
        <v>51970.32</v>
      </c>
      <c r="TAA55" s="106" t="s">
        <v>862</v>
      </c>
      <c r="TAB55" s="105">
        <v>51970.319999999992</v>
      </c>
      <c r="TAC55" s="90">
        <f t="shared" si="2402"/>
        <v>4330.8599999999997</v>
      </c>
      <c r="TAD55" s="115">
        <f t="shared" ref="TAD55" si="3711">TAC55</f>
        <v>4330.8599999999997</v>
      </c>
      <c r="TAE55" s="115">
        <f t="shared" si="2403"/>
        <v>4330.8599999999997</v>
      </c>
      <c r="TAF55" s="115">
        <f t="shared" si="2403"/>
        <v>4330.8599999999997</v>
      </c>
      <c r="TAG55" s="115">
        <f t="shared" si="2403"/>
        <v>4330.8599999999997</v>
      </c>
      <c r="TAH55" s="115">
        <f t="shared" si="2403"/>
        <v>4330.8599999999997</v>
      </c>
      <c r="TAI55" s="115">
        <f t="shared" si="2403"/>
        <v>4330.8599999999997</v>
      </c>
      <c r="TAJ55" s="115">
        <f t="shared" si="2403"/>
        <v>4330.8599999999997</v>
      </c>
      <c r="TAK55" s="115">
        <f t="shared" si="2403"/>
        <v>4330.8599999999997</v>
      </c>
      <c r="TAL55" s="115">
        <f t="shared" si="2403"/>
        <v>4330.8599999999997</v>
      </c>
      <c r="TAM55" s="115">
        <f t="shared" si="2403"/>
        <v>4330.8599999999997</v>
      </c>
      <c r="TAN55" s="115">
        <f t="shared" si="2403"/>
        <v>4330.8599999999997</v>
      </c>
      <c r="TAO55" s="115">
        <f t="shared" si="2403"/>
        <v>4330.8599999999997</v>
      </c>
      <c r="TAP55" s="95">
        <f t="shared" si="2404"/>
        <v>51970.32</v>
      </c>
      <c r="TAQ55" s="106" t="s">
        <v>862</v>
      </c>
      <c r="TAR55" s="105">
        <v>51970.319999999992</v>
      </c>
      <c r="TAS55" s="90">
        <f t="shared" si="2405"/>
        <v>4330.8599999999997</v>
      </c>
      <c r="TAT55" s="115">
        <f t="shared" ref="TAT55" si="3712">TAS55</f>
        <v>4330.8599999999997</v>
      </c>
      <c r="TAU55" s="115">
        <f t="shared" si="2406"/>
        <v>4330.8599999999997</v>
      </c>
      <c r="TAV55" s="115">
        <f t="shared" si="2406"/>
        <v>4330.8599999999997</v>
      </c>
      <c r="TAW55" s="115">
        <f t="shared" si="2406"/>
        <v>4330.8599999999997</v>
      </c>
      <c r="TAX55" s="115">
        <f t="shared" si="2406"/>
        <v>4330.8599999999997</v>
      </c>
      <c r="TAY55" s="115">
        <f t="shared" si="2406"/>
        <v>4330.8599999999997</v>
      </c>
      <c r="TAZ55" s="115">
        <f t="shared" si="2406"/>
        <v>4330.8599999999997</v>
      </c>
      <c r="TBA55" s="115">
        <f t="shared" si="2406"/>
        <v>4330.8599999999997</v>
      </c>
      <c r="TBB55" s="115">
        <f t="shared" si="2406"/>
        <v>4330.8599999999997</v>
      </c>
      <c r="TBC55" s="115">
        <f t="shared" si="2406"/>
        <v>4330.8599999999997</v>
      </c>
      <c r="TBD55" s="115">
        <f t="shared" si="2406"/>
        <v>4330.8599999999997</v>
      </c>
      <c r="TBE55" s="115">
        <f t="shared" si="2406"/>
        <v>4330.8599999999997</v>
      </c>
      <c r="TBF55" s="95">
        <f t="shared" si="2407"/>
        <v>51970.32</v>
      </c>
      <c r="TBG55" s="106" t="s">
        <v>862</v>
      </c>
      <c r="TBH55" s="105">
        <v>51970.319999999992</v>
      </c>
      <c r="TBI55" s="90">
        <f t="shared" si="2408"/>
        <v>4330.8599999999997</v>
      </c>
      <c r="TBJ55" s="115">
        <f t="shared" ref="TBJ55" si="3713">TBI55</f>
        <v>4330.8599999999997</v>
      </c>
      <c r="TBK55" s="115">
        <f t="shared" si="2409"/>
        <v>4330.8599999999997</v>
      </c>
      <c r="TBL55" s="115">
        <f t="shared" si="2409"/>
        <v>4330.8599999999997</v>
      </c>
      <c r="TBM55" s="115">
        <f t="shared" si="2409"/>
        <v>4330.8599999999997</v>
      </c>
      <c r="TBN55" s="115">
        <f t="shared" si="2409"/>
        <v>4330.8599999999997</v>
      </c>
      <c r="TBO55" s="115">
        <f t="shared" si="2409"/>
        <v>4330.8599999999997</v>
      </c>
      <c r="TBP55" s="115">
        <f t="shared" si="2409"/>
        <v>4330.8599999999997</v>
      </c>
      <c r="TBQ55" s="115">
        <f t="shared" si="2409"/>
        <v>4330.8599999999997</v>
      </c>
      <c r="TBR55" s="115">
        <f t="shared" si="2409"/>
        <v>4330.8599999999997</v>
      </c>
      <c r="TBS55" s="115">
        <f t="shared" si="2409"/>
        <v>4330.8599999999997</v>
      </c>
      <c r="TBT55" s="115">
        <f t="shared" si="2409"/>
        <v>4330.8599999999997</v>
      </c>
      <c r="TBU55" s="115">
        <f t="shared" si="2409"/>
        <v>4330.8599999999997</v>
      </c>
      <c r="TBV55" s="95">
        <f t="shared" si="2410"/>
        <v>51970.32</v>
      </c>
      <c r="TBW55" s="106" t="s">
        <v>862</v>
      </c>
      <c r="TBX55" s="105">
        <v>51970.319999999992</v>
      </c>
      <c r="TBY55" s="90">
        <f t="shared" si="2411"/>
        <v>4330.8599999999997</v>
      </c>
      <c r="TBZ55" s="115">
        <f t="shared" ref="TBZ55" si="3714">TBY55</f>
        <v>4330.8599999999997</v>
      </c>
      <c r="TCA55" s="115">
        <f t="shared" si="2412"/>
        <v>4330.8599999999997</v>
      </c>
      <c r="TCB55" s="115">
        <f t="shared" si="2412"/>
        <v>4330.8599999999997</v>
      </c>
      <c r="TCC55" s="115">
        <f t="shared" si="2412"/>
        <v>4330.8599999999997</v>
      </c>
      <c r="TCD55" s="115">
        <f t="shared" si="2412"/>
        <v>4330.8599999999997</v>
      </c>
      <c r="TCE55" s="115">
        <f t="shared" si="2412"/>
        <v>4330.8599999999997</v>
      </c>
      <c r="TCF55" s="115">
        <f t="shared" si="2412"/>
        <v>4330.8599999999997</v>
      </c>
      <c r="TCG55" s="115">
        <f t="shared" si="2412"/>
        <v>4330.8599999999997</v>
      </c>
      <c r="TCH55" s="115">
        <f t="shared" si="2412"/>
        <v>4330.8599999999997</v>
      </c>
      <c r="TCI55" s="115">
        <f t="shared" si="2412"/>
        <v>4330.8599999999997</v>
      </c>
      <c r="TCJ55" s="115">
        <f t="shared" si="2412"/>
        <v>4330.8599999999997</v>
      </c>
      <c r="TCK55" s="115">
        <f t="shared" si="2412"/>
        <v>4330.8599999999997</v>
      </c>
      <c r="TCL55" s="95">
        <f t="shared" si="2413"/>
        <v>51970.32</v>
      </c>
      <c r="TCM55" s="106" t="s">
        <v>862</v>
      </c>
      <c r="TCN55" s="105">
        <v>51970.319999999992</v>
      </c>
      <c r="TCO55" s="90">
        <f t="shared" si="2414"/>
        <v>4330.8599999999997</v>
      </c>
      <c r="TCP55" s="115">
        <f t="shared" ref="TCP55" si="3715">TCO55</f>
        <v>4330.8599999999997</v>
      </c>
      <c r="TCQ55" s="115">
        <f t="shared" si="2415"/>
        <v>4330.8599999999997</v>
      </c>
      <c r="TCR55" s="115">
        <f t="shared" si="2415"/>
        <v>4330.8599999999997</v>
      </c>
      <c r="TCS55" s="115">
        <f t="shared" si="2415"/>
        <v>4330.8599999999997</v>
      </c>
      <c r="TCT55" s="115">
        <f t="shared" si="2415"/>
        <v>4330.8599999999997</v>
      </c>
      <c r="TCU55" s="115">
        <f t="shared" si="2415"/>
        <v>4330.8599999999997</v>
      </c>
      <c r="TCV55" s="115">
        <f t="shared" si="2415"/>
        <v>4330.8599999999997</v>
      </c>
      <c r="TCW55" s="115">
        <f t="shared" si="2415"/>
        <v>4330.8599999999997</v>
      </c>
      <c r="TCX55" s="115">
        <f t="shared" si="2415"/>
        <v>4330.8599999999997</v>
      </c>
      <c r="TCY55" s="115">
        <f t="shared" si="2415"/>
        <v>4330.8599999999997</v>
      </c>
      <c r="TCZ55" s="115">
        <f t="shared" si="2415"/>
        <v>4330.8599999999997</v>
      </c>
      <c r="TDA55" s="115">
        <f t="shared" si="2415"/>
        <v>4330.8599999999997</v>
      </c>
      <c r="TDB55" s="95">
        <f t="shared" si="2416"/>
        <v>51970.32</v>
      </c>
      <c r="TDC55" s="106" t="s">
        <v>862</v>
      </c>
      <c r="TDD55" s="105">
        <v>51970.319999999992</v>
      </c>
      <c r="TDE55" s="90">
        <f t="shared" si="2417"/>
        <v>4330.8599999999997</v>
      </c>
      <c r="TDF55" s="115">
        <f t="shared" ref="TDF55" si="3716">TDE55</f>
        <v>4330.8599999999997</v>
      </c>
      <c r="TDG55" s="115">
        <f t="shared" si="2418"/>
        <v>4330.8599999999997</v>
      </c>
      <c r="TDH55" s="115">
        <f t="shared" si="2418"/>
        <v>4330.8599999999997</v>
      </c>
      <c r="TDI55" s="115">
        <f t="shared" si="2418"/>
        <v>4330.8599999999997</v>
      </c>
      <c r="TDJ55" s="115">
        <f t="shared" si="2418"/>
        <v>4330.8599999999997</v>
      </c>
      <c r="TDK55" s="115">
        <f t="shared" si="2418"/>
        <v>4330.8599999999997</v>
      </c>
      <c r="TDL55" s="115">
        <f t="shared" si="2418"/>
        <v>4330.8599999999997</v>
      </c>
      <c r="TDM55" s="115">
        <f t="shared" si="2418"/>
        <v>4330.8599999999997</v>
      </c>
      <c r="TDN55" s="115">
        <f t="shared" si="2418"/>
        <v>4330.8599999999997</v>
      </c>
      <c r="TDO55" s="115">
        <f t="shared" si="2418"/>
        <v>4330.8599999999997</v>
      </c>
      <c r="TDP55" s="115">
        <f t="shared" si="2418"/>
        <v>4330.8599999999997</v>
      </c>
      <c r="TDQ55" s="115">
        <f t="shared" si="2418"/>
        <v>4330.8599999999997</v>
      </c>
      <c r="TDR55" s="95">
        <f t="shared" si="2419"/>
        <v>51970.32</v>
      </c>
      <c r="TDS55" s="106" t="s">
        <v>862</v>
      </c>
      <c r="TDT55" s="105">
        <v>51970.319999999992</v>
      </c>
      <c r="TDU55" s="90">
        <f t="shared" si="2420"/>
        <v>4330.8599999999997</v>
      </c>
      <c r="TDV55" s="115">
        <f t="shared" ref="TDV55" si="3717">TDU55</f>
        <v>4330.8599999999997</v>
      </c>
      <c r="TDW55" s="115">
        <f t="shared" si="2421"/>
        <v>4330.8599999999997</v>
      </c>
      <c r="TDX55" s="115">
        <f t="shared" si="2421"/>
        <v>4330.8599999999997</v>
      </c>
      <c r="TDY55" s="115">
        <f t="shared" si="2421"/>
        <v>4330.8599999999997</v>
      </c>
      <c r="TDZ55" s="115">
        <f t="shared" si="2421"/>
        <v>4330.8599999999997</v>
      </c>
      <c r="TEA55" s="115">
        <f t="shared" si="2421"/>
        <v>4330.8599999999997</v>
      </c>
      <c r="TEB55" s="115">
        <f t="shared" si="2421"/>
        <v>4330.8599999999997</v>
      </c>
      <c r="TEC55" s="115">
        <f t="shared" si="2421"/>
        <v>4330.8599999999997</v>
      </c>
      <c r="TED55" s="115">
        <f t="shared" si="2421"/>
        <v>4330.8599999999997</v>
      </c>
      <c r="TEE55" s="115">
        <f t="shared" si="2421"/>
        <v>4330.8599999999997</v>
      </c>
      <c r="TEF55" s="115">
        <f t="shared" si="2421"/>
        <v>4330.8599999999997</v>
      </c>
      <c r="TEG55" s="115">
        <f t="shared" si="2421"/>
        <v>4330.8599999999997</v>
      </c>
      <c r="TEH55" s="95">
        <f t="shared" si="2422"/>
        <v>51970.32</v>
      </c>
      <c r="TEI55" s="106" t="s">
        <v>862</v>
      </c>
      <c r="TEJ55" s="105">
        <v>51970.319999999992</v>
      </c>
      <c r="TEK55" s="90">
        <f t="shared" si="2423"/>
        <v>4330.8599999999997</v>
      </c>
      <c r="TEL55" s="115">
        <f t="shared" ref="TEL55" si="3718">TEK55</f>
        <v>4330.8599999999997</v>
      </c>
      <c r="TEM55" s="115">
        <f t="shared" si="2424"/>
        <v>4330.8599999999997</v>
      </c>
      <c r="TEN55" s="115">
        <f t="shared" si="2424"/>
        <v>4330.8599999999997</v>
      </c>
      <c r="TEO55" s="115">
        <f t="shared" si="2424"/>
        <v>4330.8599999999997</v>
      </c>
      <c r="TEP55" s="115">
        <f t="shared" si="2424"/>
        <v>4330.8599999999997</v>
      </c>
      <c r="TEQ55" s="115">
        <f t="shared" si="2424"/>
        <v>4330.8599999999997</v>
      </c>
      <c r="TER55" s="115">
        <f t="shared" si="2424"/>
        <v>4330.8599999999997</v>
      </c>
      <c r="TES55" s="115">
        <f t="shared" si="2424"/>
        <v>4330.8599999999997</v>
      </c>
      <c r="TET55" s="115">
        <f t="shared" si="2424"/>
        <v>4330.8599999999997</v>
      </c>
      <c r="TEU55" s="115">
        <f t="shared" si="2424"/>
        <v>4330.8599999999997</v>
      </c>
      <c r="TEV55" s="115">
        <f t="shared" si="2424"/>
        <v>4330.8599999999997</v>
      </c>
      <c r="TEW55" s="115">
        <f t="shared" si="2424"/>
        <v>4330.8599999999997</v>
      </c>
      <c r="TEX55" s="95">
        <f t="shared" si="2425"/>
        <v>51970.32</v>
      </c>
      <c r="TEY55" s="106" t="s">
        <v>862</v>
      </c>
      <c r="TEZ55" s="105">
        <v>51970.319999999992</v>
      </c>
      <c r="TFA55" s="90">
        <f t="shared" si="2426"/>
        <v>4330.8599999999997</v>
      </c>
      <c r="TFB55" s="115">
        <f t="shared" ref="TFB55" si="3719">TFA55</f>
        <v>4330.8599999999997</v>
      </c>
      <c r="TFC55" s="115">
        <f t="shared" si="2427"/>
        <v>4330.8599999999997</v>
      </c>
      <c r="TFD55" s="115">
        <f t="shared" si="2427"/>
        <v>4330.8599999999997</v>
      </c>
      <c r="TFE55" s="115">
        <f t="shared" si="2427"/>
        <v>4330.8599999999997</v>
      </c>
      <c r="TFF55" s="115">
        <f t="shared" si="2427"/>
        <v>4330.8599999999997</v>
      </c>
      <c r="TFG55" s="115">
        <f t="shared" si="2427"/>
        <v>4330.8599999999997</v>
      </c>
      <c r="TFH55" s="115">
        <f t="shared" si="2427"/>
        <v>4330.8599999999997</v>
      </c>
      <c r="TFI55" s="115">
        <f t="shared" si="2427"/>
        <v>4330.8599999999997</v>
      </c>
      <c r="TFJ55" s="115">
        <f t="shared" si="2427"/>
        <v>4330.8599999999997</v>
      </c>
      <c r="TFK55" s="115">
        <f t="shared" si="2427"/>
        <v>4330.8599999999997</v>
      </c>
      <c r="TFL55" s="115">
        <f t="shared" si="2427"/>
        <v>4330.8599999999997</v>
      </c>
      <c r="TFM55" s="115">
        <f t="shared" si="2427"/>
        <v>4330.8599999999997</v>
      </c>
      <c r="TFN55" s="95">
        <f t="shared" si="2428"/>
        <v>51970.32</v>
      </c>
      <c r="TFO55" s="106" t="s">
        <v>862</v>
      </c>
      <c r="TFP55" s="105">
        <v>51970.319999999992</v>
      </c>
      <c r="TFQ55" s="90">
        <f t="shared" si="2429"/>
        <v>4330.8599999999997</v>
      </c>
      <c r="TFR55" s="115">
        <f t="shared" ref="TFR55" si="3720">TFQ55</f>
        <v>4330.8599999999997</v>
      </c>
      <c r="TFS55" s="115">
        <f t="shared" si="2430"/>
        <v>4330.8599999999997</v>
      </c>
      <c r="TFT55" s="115">
        <f t="shared" si="2430"/>
        <v>4330.8599999999997</v>
      </c>
      <c r="TFU55" s="115">
        <f t="shared" si="2430"/>
        <v>4330.8599999999997</v>
      </c>
      <c r="TFV55" s="115">
        <f t="shared" si="2430"/>
        <v>4330.8599999999997</v>
      </c>
      <c r="TFW55" s="115">
        <f t="shared" si="2430"/>
        <v>4330.8599999999997</v>
      </c>
      <c r="TFX55" s="115">
        <f t="shared" si="2430"/>
        <v>4330.8599999999997</v>
      </c>
      <c r="TFY55" s="115">
        <f t="shared" si="2430"/>
        <v>4330.8599999999997</v>
      </c>
      <c r="TFZ55" s="115">
        <f t="shared" si="2430"/>
        <v>4330.8599999999997</v>
      </c>
      <c r="TGA55" s="115">
        <f t="shared" si="2430"/>
        <v>4330.8599999999997</v>
      </c>
      <c r="TGB55" s="115">
        <f t="shared" si="2430"/>
        <v>4330.8599999999997</v>
      </c>
      <c r="TGC55" s="115">
        <f t="shared" si="2430"/>
        <v>4330.8599999999997</v>
      </c>
      <c r="TGD55" s="95">
        <f t="shared" si="2431"/>
        <v>51970.32</v>
      </c>
      <c r="TGE55" s="106" t="s">
        <v>862</v>
      </c>
      <c r="TGF55" s="105">
        <v>51970.319999999992</v>
      </c>
      <c r="TGG55" s="90">
        <f t="shared" si="2432"/>
        <v>4330.8599999999997</v>
      </c>
      <c r="TGH55" s="115">
        <f t="shared" ref="TGH55" si="3721">TGG55</f>
        <v>4330.8599999999997</v>
      </c>
      <c r="TGI55" s="115">
        <f t="shared" si="2433"/>
        <v>4330.8599999999997</v>
      </c>
      <c r="TGJ55" s="115">
        <f t="shared" si="2433"/>
        <v>4330.8599999999997</v>
      </c>
      <c r="TGK55" s="115">
        <f t="shared" si="2433"/>
        <v>4330.8599999999997</v>
      </c>
      <c r="TGL55" s="115">
        <f t="shared" si="2433"/>
        <v>4330.8599999999997</v>
      </c>
      <c r="TGM55" s="115">
        <f t="shared" si="2433"/>
        <v>4330.8599999999997</v>
      </c>
      <c r="TGN55" s="115">
        <f t="shared" si="2433"/>
        <v>4330.8599999999997</v>
      </c>
      <c r="TGO55" s="115">
        <f t="shared" si="2433"/>
        <v>4330.8599999999997</v>
      </c>
      <c r="TGP55" s="115">
        <f t="shared" si="2433"/>
        <v>4330.8599999999997</v>
      </c>
      <c r="TGQ55" s="115">
        <f t="shared" si="2433"/>
        <v>4330.8599999999997</v>
      </c>
      <c r="TGR55" s="115">
        <f t="shared" si="2433"/>
        <v>4330.8599999999997</v>
      </c>
      <c r="TGS55" s="115">
        <f t="shared" si="2433"/>
        <v>4330.8599999999997</v>
      </c>
      <c r="TGT55" s="95">
        <f t="shared" si="2434"/>
        <v>51970.32</v>
      </c>
      <c r="TGU55" s="106" t="s">
        <v>862</v>
      </c>
      <c r="TGV55" s="105">
        <v>51970.319999999992</v>
      </c>
      <c r="TGW55" s="90">
        <f t="shared" si="2435"/>
        <v>4330.8599999999997</v>
      </c>
      <c r="TGX55" s="115">
        <f t="shared" ref="TGX55" si="3722">TGW55</f>
        <v>4330.8599999999997</v>
      </c>
      <c r="TGY55" s="115">
        <f t="shared" si="2436"/>
        <v>4330.8599999999997</v>
      </c>
      <c r="TGZ55" s="115">
        <f t="shared" si="2436"/>
        <v>4330.8599999999997</v>
      </c>
      <c r="THA55" s="115">
        <f t="shared" si="2436"/>
        <v>4330.8599999999997</v>
      </c>
      <c r="THB55" s="115">
        <f t="shared" si="2436"/>
        <v>4330.8599999999997</v>
      </c>
      <c r="THC55" s="115">
        <f t="shared" si="2436"/>
        <v>4330.8599999999997</v>
      </c>
      <c r="THD55" s="115">
        <f t="shared" si="2436"/>
        <v>4330.8599999999997</v>
      </c>
      <c r="THE55" s="115">
        <f t="shared" si="2436"/>
        <v>4330.8599999999997</v>
      </c>
      <c r="THF55" s="115">
        <f t="shared" si="2436"/>
        <v>4330.8599999999997</v>
      </c>
      <c r="THG55" s="115">
        <f t="shared" si="2436"/>
        <v>4330.8599999999997</v>
      </c>
      <c r="THH55" s="115">
        <f t="shared" si="2436"/>
        <v>4330.8599999999997</v>
      </c>
      <c r="THI55" s="115">
        <f t="shared" si="2436"/>
        <v>4330.8599999999997</v>
      </c>
      <c r="THJ55" s="95">
        <f t="shared" si="2437"/>
        <v>51970.32</v>
      </c>
      <c r="THK55" s="106" t="s">
        <v>862</v>
      </c>
      <c r="THL55" s="105">
        <v>51970.319999999992</v>
      </c>
      <c r="THM55" s="90">
        <f t="shared" si="2438"/>
        <v>4330.8599999999997</v>
      </c>
      <c r="THN55" s="115">
        <f t="shared" ref="THN55" si="3723">THM55</f>
        <v>4330.8599999999997</v>
      </c>
      <c r="THO55" s="115">
        <f t="shared" si="2439"/>
        <v>4330.8599999999997</v>
      </c>
      <c r="THP55" s="115">
        <f t="shared" si="2439"/>
        <v>4330.8599999999997</v>
      </c>
      <c r="THQ55" s="115">
        <f t="shared" si="2439"/>
        <v>4330.8599999999997</v>
      </c>
      <c r="THR55" s="115">
        <f t="shared" si="2439"/>
        <v>4330.8599999999997</v>
      </c>
      <c r="THS55" s="115">
        <f t="shared" si="2439"/>
        <v>4330.8599999999997</v>
      </c>
      <c r="THT55" s="115">
        <f t="shared" si="2439"/>
        <v>4330.8599999999997</v>
      </c>
      <c r="THU55" s="115">
        <f t="shared" si="2439"/>
        <v>4330.8599999999997</v>
      </c>
      <c r="THV55" s="115">
        <f t="shared" si="2439"/>
        <v>4330.8599999999997</v>
      </c>
      <c r="THW55" s="115">
        <f t="shared" si="2439"/>
        <v>4330.8599999999997</v>
      </c>
      <c r="THX55" s="115">
        <f t="shared" si="2439"/>
        <v>4330.8599999999997</v>
      </c>
      <c r="THY55" s="115">
        <f t="shared" si="2439"/>
        <v>4330.8599999999997</v>
      </c>
      <c r="THZ55" s="95">
        <f t="shared" si="2440"/>
        <v>51970.32</v>
      </c>
      <c r="TIA55" s="106" t="s">
        <v>862</v>
      </c>
      <c r="TIB55" s="105">
        <v>51970.319999999992</v>
      </c>
      <c r="TIC55" s="90">
        <f t="shared" si="2441"/>
        <v>4330.8599999999997</v>
      </c>
      <c r="TID55" s="115">
        <f t="shared" ref="TID55" si="3724">TIC55</f>
        <v>4330.8599999999997</v>
      </c>
      <c r="TIE55" s="115">
        <f t="shared" si="2442"/>
        <v>4330.8599999999997</v>
      </c>
      <c r="TIF55" s="115">
        <f t="shared" si="2442"/>
        <v>4330.8599999999997</v>
      </c>
      <c r="TIG55" s="115">
        <f t="shared" si="2442"/>
        <v>4330.8599999999997</v>
      </c>
      <c r="TIH55" s="115">
        <f t="shared" si="2442"/>
        <v>4330.8599999999997</v>
      </c>
      <c r="TII55" s="115">
        <f t="shared" si="2442"/>
        <v>4330.8599999999997</v>
      </c>
      <c r="TIJ55" s="115">
        <f t="shared" si="2442"/>
        <v>4330.8599999999997</v>
      </c>
      <c r="TIK55" s="115">
        <f t="shared" si="2442"/>
        <v>4330.8599999999997</v>
      </c>
      <c r="TIL55" s="115">
        <f t="shared" si="2442"/>
        <v>4330.8599999999997</v>
      </c>
      <c r="TIM55" s="115">
        <f t="shared" si="2442"/>
        <v>4330.8599999999997</v>
      </c>
      <c r="TIN55" s="115">
        <f t="shared" si="2442"/>
        <v>4330.8599999999997</v>
      </c>
      <c r="TIO55" s="115">
        <f t="shared" si="2442"/>
        <v>4330.8599999999997</v>
      </c>
      <c r="TIP55" s="95">
        <f t="shared" si="2443"/>
        <v>51970.32</v>
      </c>
      <c r="TIQ55" s="106" t="s">
        <v>862</v>
      </c>
      <c r="TIR55" s="105">
        <v>51970.319999999992</v>
      </c>
      <c r="TIS55" s="90">
        <f t="shared" si="2444"/>
        <v>4330.8599999999997</v>
      </c>
      <c r="TIT55" s="115">
        <f t="shared" ref="TIT55" si="3725">TIS55</f>
        <v>4330.8599999999997</v>
      </c>
      <c r="TIU55" s="115">
        <f t="shared" si="2445"/>
        <v>4330.8599999999997</v>
      </c>
      <c r="TIV55" s="115">
        <f t="shared" si="2445"/>
        <v>4330.8599999999997</v>
      </c>
      <c r="TIW55" s="115">
        <f t="shared" si="2445"/>
        <v>4330.8599999999997</v>
      </c>
      <c r="TIX55" s="115">
        <f t="shared" si="2445"/>
        <v>4330.8599999999997</v>
      </c>
      <c r="TIY55" s="115">
        <f t="shared" si="2445"/>
        <v>4330.8599999999997</v>
      </c>
      <c r="TIZ55" s="115">
        <f t="shared" si="2445"/>
        <v>4330.8599999999997</v>
      </c>
      <c r="TJA55" s="115">
        <f t="shared" si="2445"/>
        <v>4330.8599999999997</v>
      </c>
      <c r="TJB55" s="115">
        <f t="shared" si="2445"/>
        <v>4330.8599999999997</v>
      </c>
      <c r="TJC55" s="115">
        <f t="shared" si="2445"/>
        <v>4330.8599999999997</v>
      </c>
      <c r="TJD55" s="115">
        <f t="shared" si="2445"/>
        <v>4330.8599999999997</v>
      </c>
      <c r="TJE55" s="115">
        <f t="shared" si="2445"/>
        <v>4330.8599999999997</v>
      </c>
      <c r="TJF55" s="95">
        <f t="shared" si="2446"/>
        <v>51970.32</v>
      </c>
      <c r="TJG55" s="106" t="s">
        <v>862</v>
      </c>
      <c r="TJH55" s="105">
        <v>51970.319999999992</v>
      </c>
      <c r="TJI55" s="90">
        <f t="shared" si="2447"/>
        <v>4330.8599999999997</v>
      </c>
      <c r="TJJ55" s="115">
        <f t="shared" ref="TJJ55" si="3726">TJI55</f>
        <v>4330.8599999999997</v>
      </c>
      <c r="TJK55" s="115">
        <f t="shared" si="2448"/>
        <v>4330.8599999999997</v>
      </c>
      <c r="TJL55" s="115">
        <f t="shared" si="2448"/>
        <v>4330.8599999999997</v>
      </c>
      <c r="TJM55" s="115">
        <f t="shared" si="2448"/>
        <v>4330.8599999999997</v>
      </c>
      <c r="TJN55" s="115">
        <f t="shared" si="2448"/>
        <v>4330.8599999999997</v>
      </c>
      <c r="TJO55" s="115">
        <f t="shared" si="2448"/>
        <v>4330.8599999999997</v>
      </c>
      <c r="TJP55" s="115">
        <f t="shared" si="2448"/>
        <v>4330.8599999999997</v>
      </c>
      <c r="TJQ55" s="115">
        <f t="shared" si="2448"/>
        <v>4330.8599999999997</v>
      </c>
      <c r="TJR55" s="115">
        <f t="shared" si="2448"/>
        <v>4330.8599999999997</v>
      </c>
      <c r="TJS55" s="115">
        <f t="shared" si="2448"/>
        <v>4330.8599999999997</v>
      </c>
      <c r="TJT55" s="115">
        <f t="shared" si="2448"/>
        <v>4330.8599999999997</v>
      </c>
      <c r="TJU55" s="115">
        <f t="shared" si="2448"/>
        <v>4330.8599999999997</v>
      </c>
      <c r="TJV55" s="95">
        <f t="shared" si="2449"/>
        <v>51970.32</v>
      </c>
      <c r="TJW55" s="106" t="s">
        <v>862</v>
      </c>
      <c r="TJX55" s="105">
        <v>51970.319999999992</v>
      </c>
      <c r="TJY55" s="90">
        <f t="shared" si="2450"/>
        <v>4330.8599999999997</v>
      </c>
      <c r="TJZ55" s="115">
        <f t="shared" ref="TJZ55" si="3727">TJY55</f>
        <v>4330.8599999999997</v>
      </c>
      <c r="TKA55" s="115">
        <f t="shared" si="2451"/>
        <v>4330.8599999999997</v>
      </c>
      <c r="TKB55" s="115">
        <f t="shared" si="2451"/>
        <v>4330.8599999999997</v>
      </c>
      <c r="TKC55" s="115">
        <f t="shared" si="2451"/>
        <v>4330.8599999999997</v>
      </c>
      <c r="TKD55" s="115">
        <f t="shared" si="2451"/>
        <v>4330.8599999999997</v>
      </c>
      <c r="TKE55" s="115">
        <f t="shared" si="2451"/>
        <v>4330.8599999999997</v>
      </c>
      <c r="TKF55" s="115">
        <f t="shared" si="2451"/>
        <v>4330.8599999999997</v>
      </c>
      <c r="TKG55" s="115">
        <f t="shared" si="2451"/>
        <v>4330.8599999999997</v>
      </c>
      <c r="TKH55" s="115">
        <f t="shared" si="2451"/>
        <v>4330.8599999999997</v>
      </c>
      <c r="TKI55" s="115">
        <f t="shared" si="2451"/>
        <v>4330.8599999999997</v>
      </c>
      <c r="TKJ55" s="115">
        <f t="shared" si="2451"/>
        <v>4330.8599999999997</v>
      </c>
      <c r="TKK55" s="115">
        <f t="shared" si="2451"/>
        <v>4330.8599999999997</v>
      </c>
      <c r="TKL55" s="95">
        <f t="shared" si="2452"/>
        <v>51970.32</v>
      </c>
      <c r="TKM55" s="106" t="s">
        <v>862</v>
      </c>
      <c r="TKN55" s="105">
        <v>51970.319999999992</v>
      </c>
      <c r="TKO55" s="90">
        <f t="shared" si="2453"/>
        <v>4330.8599999999997</v>
      </c>
      <c r="TKP55" s="115">
        <f t="shared" ref="TKP55" si="3728">TKO55</f>
        <v>4330.8599999999997</v>
      </c>
      <c r="TKQ55" s="115">
        <f t="shared" si="2454"/>
        <v>4330.8599999999997</v>
      </c>
      <c r="TKR55" s="115">
        <f t="shared" si="2454"/>
        <v>4330.8599999999997</v>
      </c>
      <c r="TKS55" s="115">
        <f t="shared" si="2454"/>
        <v>4330.8599999999997</v>
      </c>
      <c r="TKT55" s="115">
        <f t="shared" si="2454"/>
        <v>4330.8599999999997</v>
      </c>
      <c r="TKU55" s="115">
        <f t="shared" si="2454"/>
        <v>4330.8599999999997</v>
      </c>
      <c r="TKV55" s="115">
        <f t="shared" si="2454"/>
        <v>4330.8599999999997</v>
      </c>
      <c r="TKW55" s="115">
        <f t="shared" si="2454"/>
        <v>4330.8599999999997</v>
      </c>
      <c r="TKX55" s="115">
        <f t="shared" si="2454"/>
        <v>4330.8599999999997</v>
      </c>
      <c r="TKY55" s="115">
        <f t="shared" si="2454"/>
        <v>4330.8599999999997</v>
      </c>
      <c r="TKZ55" s="115">
        <f t="shared" si="2454"/>
        <v>4330.8599999999997</v>
      </c>
      <c r="TLA55" s="115">
        <f t="shared" si="2454"/>
        <v>4330.8599999999997</v>
      </c>
      <c r="TLB55" s="95">
        <f t="shared" si="2455"/>
        <v>51970.32</v>
      </c>
      <c r="TLC55" s="106" t="s">
        <v>862</v>
      </c>
      <c r="TLD55" s="105">
        <v>51970.319999999992</v>
      </c>
      <c r="TLE55" s="90">
        <f t="shared" si="2456"/>
        <v>4330.8599999999997</v>
      </c>
      <c r="TLF55" s="115">
        <f t="shared" ref="TLF55" si="3729">TLE55</f>
        <v>4330.8599999999997</v>
      </c>
      <c r="TLG55" s="115">
        <f t="shared" si="2457"/>
        <v>4330.8599999999997</v>
      </c>
      <c r="TLH55" s="115">
        <f t="shared" si="2457"/>
        <v>4330.8599999999997</v>
      </c>
      <c r="TLI55" s="115">
        <f t="shared" si="2457"/>
        <v>4330.8599999999997</v>
      </c>
      <c r="TLJ55" s="115">
        <f t="shared" si="2457"/>
        <v>4330.8599999999997</v>
      </c>
      <c r="TLK55" s="115">
        <f t="shared" si="2457"/>
        <v>4330.8599999999997</v>
      </c>
      <c r="TLL55" s="115">
        <f t="shared" si="2457"/>
        <v>4330.8599999999997</v>
      </c>
      <c r="TLM55" s="115">
        <f t="shared" si="2457"/>
        <v>4330.8599999999997</v>
      </c>
      <c r="TLN55" s="115">
        <f t="shared" si="2457"/>
        <v>4330.8599999999997</v>
      </c>
      <c r="TLO55" s="115">
        <f t="shared" si="2457"/>
        <v>4330.8599999999997</v>
      </c>
      <c r="TLP55" s="115">
        <f t="shared" si="2457"/>
        <v>4330.8599999999997</v>
      </c>
      <c r="TLQ55" s="115">
        <f t="shared" si="2457"/>
        <v>4330.8599999999997</v>
      </c>
      <c r="TLR55" s="95">
        <f t="shared" si="2458"/>
        <v>51970.32</v>
      </c>
      <c r="TLS55" s="106" t="s">
        <v>862</v>
      </c>
      <c r="TLT55" s="105">
        <v>51970.319999999992</v>
      </c>
      <c r="TLU55" s="90">
        <f t="shared" si="2459"/>
        <v>4330.8599999999997</v>
      </c>
      <c r="TLV55" s="115">
        <f t="shared" ref="TLV55" si="3730">TLU55</f>
        <v>4330.8599999999997</v>
      </c>
      <c r="TLW55" s="115">
        <f t="shared" si="2460"/>
        <v>4330.8599999999997</v>
      </c>
      <c r="TLX55" s="115">
        <f t="shared" si="2460"/>
        <v>4330.8599999999997</v>
      </c>
      <c r="TLY55" s="115">
        <f t="shared" si="2460"/>
        <v>4330.8599999999997</v>
      </c>
      <c r="TLZ55" s="115">
        <f t="shared" si="2460"/>
        <v>4330.8599999999997</v>
      </c>
      <c r="TMA55" s="115">
        <f t="shared" si="2460"/>
        <v>4330.8599999999997</v>
      </c>
      <c r="TMB55" s="115">
        <f t="shared" si="2460"/>
        <v>4330.8599999999997</v>
      </c>
      <c r="TMC55" s="115">
        <f t="shared" si="2460"/>
        <v>4330.8599999999997</v>
      </c>
      <c r="TMD55" s="115">
        <f t="shared" si="2460"/>
        <v>4330.8599999999997</v>
      </c>
      <c r="TME55" s="115">
        <f t="shared" si="2460"/>
        <v>4330.8599999999997</v>
      </c>
      <c r="TMF55" s="115">
        <f t="shared" si="2460"/>
        <v>4330.8599999999997</v>
      </c>
      <c r="TMG55" s="115">
        <f t="shared" si="2460"/>
        <v>4330.8599999999997</v>
      </c>
      <c r="TMH55" s="95">
        <f t="shared" si="2461"/>
        <v>51970.32</v>
      </c>
      <c r="TMI55" s="106" t="s">
        <v>862</v>
      </c>
      <c r="TMJ55" s="105">
        <v>51970.319999999992</v>
      </c>
      <c r="TMK55" s="90">
        <f t="shared" si="2462"/>
        <v>4330.8599999999997</v>
      </c>
      <c r="TML55" s="115">
        <f t="shared" ref="TML55" si="3731">TMK55</f>
        <v>4330.8599999999997</v>
      </c>
      <c r="TMM55" s="115">
        <f t="shared" si="2463"/>
        <v>4330.8599999999997</v>
      </c>
      <c r="TMN55" s="115">
        <f t="shared" si="2463"/>
        <v>4330.8599999999997</v>
      </c>
      <c r="TMO55" s="115">
        <f t="shared" si="2463"/>
        <v>4330.8599999999997</v>
      </c>
      <c r="TMP55" s="115">
        <f t="shared" si="2463"/>
        <v>4330.8599999999997</v>
      </c>
      <c r="TMQ55" s="115">
        <f t="shared" si="2463"/>
        <v>4330.8599999999997</v>
      </c>
      <c r="TMR55" s="115">
        <f t="shared" si="2463"/>
        <v>4330.8599999999997</v>
      </c>
      <c r="TMS55" s="115">
        <f t="shared" si="2463"/>
        <v>4330.8599999999997</v>
      </c>
      <c r="TMT55" s="115">
        <f t="shared" si="2463"/>
        <v>4330.8599999999997</v>
      </c>
      <c r="TMU55" s="115">
        <f t="shared" si="2463"/>
        <v>4330.8599999999997</v>
      </c>
      <c r="TMV55" s="115">
        <f t="shared" si="2463"/>
        <v>4330.8599999999997</v>
      </c>
      <c r="TMW55" s="115">
        <f t="shared" si="2463"/>
        <v>4330.8599999999997</v>
      </c>
      <c r="TMX55" s="95">
        <f t="shared" si="2464"/>
        <v>51970.32</v>
      </c>
      <c r="TMY55" s="106" t="s">
        <v>862</v>
      </c>
      <c r="TMZ55" s="105">
        <v>51970.319999999992</v>
      </c>
      <c r="TNA55" s="90">
        <f t="shared" si="2465"/>
        <v>4330.8599999999997</v>
      </c>
      <c r="TNB55" s="115">
        <f t="shared" ref="TNB55" si="3732">TNA55</f>
        <v>4330.8599999999997</v>
      </c>
      <c r="TNC55" s="115">
        <f t="shared" si="2466"/>
        <v>4330.8599999999997</v>
      </c>
      <c r="TND55" s="115">
        <f t="shared" si="2466"/>
        <v>4330.8599999999997</v>
      </c>
      <c r="TNE55" s="115">
        <f t="shared" si="2466"/>
        <v>4330.8599999999997</v>
      </c>
      <c r="TNF55" s="115">
        <f t="shared" si="2466"/>
        <v>4330.8599999999997</v>
      </c>
      <c r="TNG55" s="115">
        <f t="shared" si="2466"/>
        <v>4330.8599999999997</v>
      </c>
      <c r="TNH55" s="115">
        <f t="shared" si="2466"/>
        <v>4330.8599999999997</v>
      </c>
      <c r="TNI55" s="115">
        <f t="shared" si="2466"/>
        <v>4330.8599999999997</v>
      </c>
      <c r="TNJ55" s="115">
        <f t="shared" si="2466"/>
        <v>4330.8599999999997</v>
      </c>
      <c r="TNK55" s="115">
        <f t="shared" si="2466"/>
        <v>4330.8599999999997</v>
      </c>
      <c r="TNL55" s="115">
        <f t="shared" si="2466"/>
        <v>4330.8599999999997</v>
      </c>
      <c r="TNM55" s="115">
        <f t="shared" si="2466"/>
        <v>4330.8599999999997</v>
      </c>
      <c r="TNN55" s="95">
        <f t="shared" si="2467"/>
        <v>51970.32</v>
      </c>
      <c r="TNO55" s="106" t="s">
        <v>862</v>
      </c>
      <c r="TNP55" s="105">
        <v>51970.319999999992</v>
      </c>
      <c r="TNQ55" s="90">
        <f t="shared" si="2468"/>
        <v>4330.8599999999997</v>
      </c>
      <c r="TNR55" s="115">
        <f t="shared" ref="TNR55" si="3733">TNQ55</f>
        <v>4330.8599999999997</v>
      </c>
      <c r="TNS55" s="115">
        <f t="shared" si="2469"/>
        <v>4330.8599999999997</v>
      </c>
      <c r="TNT55" s="115">
        <f t="shared" si="2469"/>
        <v>4330.8599999999997</v>
      </c>
      <c r="TNU55" s="115">
        <f t="shared" si="2469"/>
        <v>4330.8599999999997</v>
      </c>
      <c r="TNV55" s="115">
        <f t="shared" si="2469"/>
        <v>4330.8599999999997</v>
      </c>
      <c r="TNW55" s="115">
        <f t="shared" si="2469"/>
        <v>4330.8599999999997</v>
      </c>
      <c r="TNX55" s="115">
        <f t="shared" si="2469"/>
        <v>4330.8599999999997</v>
      </c>
      <c r="TNY55" s="115">
        <f t="shared" si="2469"/>
        <v>4330.8599999999997</v>
      </c>
      <c r="TNZ55" s="115">
        <f t="shared" si="2469"/>
        <v>4330.8599999999997</v>
      </c>
      <c r="TOA55" s="115">
        <f t="shared" si="2469"/>
        <v>4330.8599999999997</v>
      </c>
      <c r="TOB55" s="115">
        <f t="shared" si="2469"/>
        <v>4330.8599999999997</v>
      </c>
      <c r="TOC55" s="115">
        <f t="shared" si="2469"/>
        <v>4330.8599999999997</v>
      </c>
      <c r="TOD55" s="95">
        <f t="shared" si="2470"/>
        <v>51970.32</v>
      </c>
      <c r="TOE55" s="106" t="s">
        <v>862</v>
      </c>
      <c r="TOF55" s="105">
        <v>51970.319999999992</v>
      </c>
      <c r="TOG55" s="90">
        <f t="shared" si="2471"/>
        <v>4330.8599999999997</v>
      </c>
      <c r="TOH55" s="115">
        <f t="shared" ref="TOH55" si="3734">TOG55</f>
        <v>4330.8599999999997</v>
      </c>
      <c r="TOI55" s="115">
        <f t="shared" si="2472"/>
        <v>4330.8599999999997</v>
      </c>
      <c r="TOJ55" s="115">
        <f t="shared" si="2472"/>
        <v>4330.8599999999997</v>
      </c>
      <c r="TOK55" s="115">
        <f t="shared" si="2472"/>
        <v>4330.8599999999997</v>
      </c>
      <c r="TOL55" s="115">
        <f t="shared" si="2472"/>
        <v>4330.8599999999997</v>
      </c>
      <c r="TOM55" s="115">
        <f t="shared" si="2472"/>
        <v>4330.8599999999997</v>
      </c>
      <c r="TON55" s="115">
        <f t="shared" si="2472"/>
        <v>4330.8599999999997</v>
      </c>
      <c r="TOO55" s="115">
        <f t="shared" si="2472"/>
        <v>4330.8599999999997</v>
      </c>
      <c r="TOP55" s="115">
        <f t="shared" si="2472"/>
        <v>4330.8599999999997</v>
      </c>
      <c r="TOQ55" s="115">
        <f t="shared" si="2472"/>
        <v>4330.8599999999997</v>
      </c>
      <c r="TOR55" s="115">
        <f t="shared" si="2472"/>
        <v>4330.8599999999997</v>
      </c>
      <c r="TOS55" s="115">
        <f t="shared" si="2472"/>
        <v>4330.8599999999997</v>
      </c>
      <c r="TOT55" s="95">
        <f t="shared" si="2473"/>
        <v>51970.32</v>
      </c>
      <c r="TOU55" s="106" t="s">
        <v>862</v>
      </c>
      <c r="TOV55" s="105">
        <v>51970.319999999992</v>
      </c>
      <c r="TOW55" s="90">
        <f t="shared" si="2474"/>
        <v>4330.8599999999997</v>
      </c>
      <c r="TOX55" s="115">
        <f t="shared" ref="TOX55" si="3735">TOW55</f>
        <v>4330.8599999999997</v>
      </c>
      <c r="TOY55" s="115">
        <f t="shared" si="2475"/>
        <v>4330.8599999999997</v>
      </c>
      <c r="TOZ55" s="115">
        <f t="shared" si="2475"/>
        <v>4330.8599999999997</v>
      </c>
      <c r="TPA55" s="115">
        <f t="shared" si="2475"/>
        <v>4330.8599999999997</v>
      </c>
      <c r="TPB55" s="115">
        <f t="shared" si="2475"/>
        <v>4330.8599999999997</v>
      </c>
      <c r="TPC55" s="115">
        <f t="shared" si="2475"/>
        <v>4330.8599999999997</v>
      </c>
      <c r="TPD55" s="115">
        <f t="shared" si="2475"/>
        <v>4330.8599999999997</v>
      </c>
      <c r="TPE55" s="115">
        <f t="shared" si="2475"/>
        <v>4330.8599999999997</v>
      </c>
      <c r="TPF55" s="115">
        <f t="shared" si="2475"/>
        <v>4330.8599999999997</v>
      </c>
      <c r="TPG55" s="115">
        <f t="shared" si="2475"/>
        <v>4330.8599999999997</v>
      </c>
      <c r="TPH55" s="115">
        <f t="shared" si="2475"/>
        <v>4330.8599999999997</v>
      </c>
      <c r="TPI55" s="115">
        <f t="shared" si="2475"/>
        <v>4330.8599999999997</v>
      </c>
      <c r="TPJ55" s="95">
        <f t="shared" si="2476"/>
        <v>51970.32</v>
      </c>
      <c r="TPK55" s="106" t="s">
        <v>862</v>
      </c>
      <c r="TPL55" s="105">
        <v>51970.319999999992</v>
      </c>
      <c r="TPM55" s="90">
        <f t="shared" si="2477"/>
        <v>4330.8599999999997</v>
      </c>
      <c r="TPN55" s="115">
        <f t="shared" ref="TPN55" si="3736">TPM55</f>
        <v>4330.8599999999997</v>
      </c>
      <c r="TPO55" s="115">
        <f t="shared" si="2478"/>
        <v>4330.8599999999997</v>
      </c>
      <c r="TPP55" s="115">
        <f t="shared" si="2478"/>
        <v>4330.8599999999997</v>
      </c>
      <c r="TPQ55" s="115">
        <f t="shared" si="2478"/>
        <v>4330.8599999999997</v>
      </c>
      <c r="TPR55" s="115">
        <f t="shared" si="2478"/>
        <v>4330.8599999999997</v>
      </c>
      <c r="TPS55" s="115">
        <f t="shared" si="2478"/>
        <v>4330.8599999999997</v>
      </c>
      <c r="TPT55" s="115">
        <f t="shared" si="2478"/>
        <v>4330.8599999999997</v>
      </c>
      <c r="TPU55" s="115">
        <f t="shared" si="2478"/>
        <v>4330.8599999999997</v>
      </c>
      <c r="TPV55" s="115">
        <f t="shared" si="2478"/>
        <v>4330.8599999999997</v>
      </c>
      <c r="TPW55" s="115">
        <f t="shared" si="2478"/>
        <v>4330.8599999999997</v>
      </c>
      <c r="TPX55" s="115">
        <f t="shared" si="2478"/>
        <v>4330.8599999999997</v>
      </c>
      <c r="TPY55" s="115">
        <f t="shared" si="2478"/>
        <v>4330.8599999999997</v>
      </c>
      <c r="TPZ55" s="95">
        <f t="shared" si="2479"/>
        <v>51970.32</v>
      </c>
      <c r="TQA55" s="106" t="s">
        <v>862</v>
      </c>
      <c r="TQB55" s="105">
        <v>51970.319999999992</v>
      </c>
      <c r="TQC55" s="90">
        <f t="shared" si="2480"/>
        <v>4330.8599999999997</v>
      </c>
      <c r="TQD55" s="115">
        <f t="shared" ref="TQD55" si="3737">TQC55</f>
        <v>4330.8599999999997</v>
      </c>
      <c r="TQE55" s="115">
        <f t="shared" si="2481"/>
        <v>4330.8599999999997</v>
      </c>
      <c r="TQF55" s="115">
        <f t="shared" si="2481"/>
        <v>4330.8599999999997</v>
      </c>
      <c r="TQG55" s="115">
        <f t="shared" si="2481"/>
        <v>4330.8599999999997</v>
      </c>
      <c r="TQH55" s="115">
        <f t="shared" si="2481"/>
        <v>4330.8599999999997</v>
      </c>
      <c r="TQI55" s="115">
        <f t="shared" si="2481"/>
        <v>4330.8599999999997</v>
      </c>
      <c r="TQJ55" s="115">
        <f t="shared" si="2481"/>
        <v>4330.8599999999997</v>
      </c>
      <c r="TQK55" s="115">
        <f t="shared" si="2481"/>
        <v>4330.8599999999997</v>
      </c>
      <c r="TQL55" s="115">
        <f t="shared" si="2481"/>
        <v>4330.8599999999997</v>
      </c>
      <c r="TQM55" s="115">
        <f t="shared" si="2481"/>
        <v>4330.8599999999997</v>
      </c>
      <c r="TQN55" s="115">
        <f t="shared" si="2481"/>
        <v>4330.8599999999997</v>
      </c>
      <c r="TQO55" s="115">
        <f t="shared" si="2481"/>
        <v>4330.8599999999997</v>
      </c>
      <c r="TQP55" s="95">
        <f t="shared" si="2482"/>
        <v>51970.32</v>
      </c>
      <c r="TQQ55" s="106" t="s">
        <v>862</v>
      </c>
      <c r="TQR55" s="105">
        <v>51970.319999999992</v>
      </c>
      <c r="TQS55" s="90">
        <f t="shared" si="2483"/>
        <v>4330.8599999999997</v>
      </c>
      <c r="TQT55" s="115">
        <f t="shared" ref="TQT55" si="3738">TQS55</f>
        <v>4330.8599999999997</v>
      </c>
      <c r="TQU55" s="115">
        <f t="shared" si="2484"/>
        <v>4330.8599999999997</v>
      </c>
      <c r="TQV55" s="115">
        <f t="shared" si="2484"/>
        <v>4330.8599999999997</v>
      </c>
      <c r="TQW55" s="115">
        <f t="shared" si="2484"/>
        <v>4330.8599999999997</v>
      </c>
      <c r="TQX55" s="115">
        <f t="shared" si="2484"/>
        <v>4330.8599999999997</v>
      </c>
      <c r="TQY55" s="115">
        <f t="shared" si="2484"/>
        <v>4330.8599999999997</v>
      </c>
      <c r="TQZ55" s="115">
        <f t="shared" si="2484"/>
        <v>4330.8599999999997</v>
      </c>
      <c r="TRA55" s="115">
        <f t="shared" si="2484"/>
        <v>4330.8599999999997</v>
      </c>
      <c r="TRB55" s="115">
        <f t="shared" si="2484"/>
        <v>4330.8599999999997</v>
      </c>
      <c r="TRC55" s="115">
        <f t="shared" si="2484"/>
        <v>4330.8599999999997</v>
      </c>
      <c r="TRD55" s="115">
        <f t="shared" si="2484"/>
        <v>4330.8599999999997</v>
      </c>
      <c r="TRE55" s="115">
        <f t="shared" si="2484"/>
        <v>4330.8599999999997</v>
      </c>
      <c r="TRF55" s="95">
        <f t="shared" si="2485"/>
        <v>51970.32</v>
      </c>
      <c r="TRG55" s="106" t="s">
        <v>862</v>
      </c>
      <c r="TRH55" s="105">
        <v>51970.319999999992</v>
      </c>
      <c r="TRI55" s="90">
        <f t="shared" si="2486"/>
        <v>4330.8599999999997</v>
      </c>
      <c r="TRJ55" s="115">
        <f t="shared" ref="TRJ55" si="3739">TRI55</f>
        <v>4330.8599999999997</v>
      </c>
      <c r="TRK55" s="115">
        <f t="shared" si="2487"/>
        <v>4330.8599999999997</v>
      </c>
      <c r="TRL55" s="115">
        <f t="shared" si="2487"/>
        <v>4330.8599999999997</v>
      </c>
      <c r="TRM55" s="115">
        <f t="shared" si="2487"/>
        <v>4330.8599999999997</v>
      </c>
      <c r="TRN55" s="115">
        <f t="shared" si="2487"/>
        <v>4330.8599999999997</v>
      </c>
      <c r="TRO55" s="115">
        <f t="shared" si="2487"/>
        <v>4330.8599999999997</v>
      </c>
      <c r="TRP55" s="115">
        <f t="shared" si="2487"/>
        <v>4330.8599999999997</v>
      </c>
      <c r="TRQ55" s="115">
        <f t="shared" si="2487"/>
        <v>4330.8599999999997</v>
      </c>
      <c r="TRR55" s="115">
        <f t="shared" si="2487"/>
        <v>4330.8599999999997</v>
      </c>
      <c r="TRS55" s="115">
        <f t="shared" si="2487"/>
        <v>4330.8599999999997</v>
      </c>
      <c r="TRT55" s="115">
        <f t="shared" si="2487"/>
        <v>4330.8599999999997</v>
      </c>
      <c r="TRU55" s="115">
        <f t="shared" si="2487"/>
        <v>4330.8599999999997</v>
      </c>
      <c r="TRV55" s="95">
        <f t="shared" si="2488"/>
        <v>51970.32</v>
      </c>
      <c r="TRW55" s="106" t="s">
        <v>862</v>
      </c>
      <c r="TRX55" s="105">
        <v>51970.319999999992</v>
      </c>
      <c r="TRY55" s="90">
        <f t="shared" si="2489"/>
        <v>4330.8599999999997</v>
      </c>
      <c r="TRZ55" s="115">
        <f t="shared" ref="TRZ55" si="3740">TRY55</f>
        <v>4330.8599999999997</v>
      </c>
      <c r="TSA55" s="115">
        <f t="shared" si="2490"/>
        <v>4330.8599999999997</v>
      </c>
      <c r="TSB55" s="115">
        <f t="shared" si="2490"/>
        <v>4330.8599999999997</v>
      </c>
      <c r="TSC55" s="115">
        <f t="shared" si="2490"/>
        <v>4330.8599999999997</v>
      </c>
      <c r="TSD55" s="115">
        <f t="shared" si="2490"/>
        <v>4330.8599999999997</v>
      </c>
      <c r="TSE55" s="115">
        <f t="shared" si="2490"/>
        <v>4330.8599999999997</v>
      </c>
      <c r="TSF55" s="115">
        <f t="shared" si="2490"/>
        <v>4330.8599999999997</v>
      </c>
      <c r="TSG55" s="115">
        <f t="shared" si="2490"/>
        <v>4330.8599999999997</v>
      </c>
      <c r="TSH55" s="115">
        <f t="shared" si="2490"/>
        <v>4330.8599999999997</v>
      </c>
      <c r="TSI55" s="115">
        <f t="shared" si="2490"/>
        <v>4330.8599999999997</v>
      </c>
      <c r="TSJ55" s="115">
        <f t="shared" si="2490"/>
        <v>4330.8599999999997</v>
      </c>
      <c r="TSK55" s="115">
        <f t="shared" si="2490"/>
        <v>4330.8599999999997</v>
      </c>
      <c r="TSL55" s="95">
        <f t="shared" si="2491"/>
        <v>51970.32</v>
      </c>
      <c r="TSM55" s="106" t="s">
        <v>862</v>
      </c>
      <c r="TSN55" s="105">
        <v>51970.319999999992</v>
      </c>
      <c r="TSO55" s="90">
        <f t="shared" si="2492"/>
        <v>4330.8599999999997</v>
      </c>
      <c r="TSP55" s="115">
        <f t="shared" ref="TSP55" si="3741">TSO55</f>
        <v>4330.8599999999997</v>
      </c>
      <c r="TSQ55" s="115">
        <f t="shared" si="2493"/>
        <v>4330.8599999999997</v>
      </c>
      <c r="TSR55" s="115">
        <f t="shared" si="2493"/>
        <v>4330.8599999999997</v>
      </c>
      <c r="TSS55" s="115">
        <f t="shared" si="2493"/>
        <v>4330.8599999999997</v>
      </c>
      <c r="TST55" s="115">
        <f t="shared" si="2493"/>
        <v>4330.8599999999997</v>
      </c>
      <c r="TSU55" s="115">
        <f t="shared" si="2493"/>
        <v>4330.8599999999997</v>
      </c>
      <c r="TSV55" s="115">
        <f t="shared" si="2493"/>
        <v>4330.8599999999997</v>
      </c>
      <c r="TSW55" s="115">
        <f t="shared" si="2493"/>
        <v>4330.8599999999997</v>
      </c>
      <c r="TSX55" s="115">
        <f t="shared" si="2493"/>
        <v>4330.8599999999997</v>
      </c>
      <c r="TSY55" s="115">
        <f t="shared" si="2493"/>
        <v>4330.8599999999997</v>
      </c>
      <c r="TSZ55" s="115">
        <f t="shared" si="2493"/>
        <v>4330.8599999999997</v>
      </c>
      <c r="TTA55" s="115">
        <f t="shared" si="2493"/>
        <v>4330.8599999999997</v>
      </c>
      <c r="TTB55" s="95">
        <f t="shared" si="2494"/>
        <v>51970.32</v>
      </c>
      <c r="TTC55" s="106" t="s">
        <v>862</v>
      </c>
      <c r="TTD55" s="105">
        <v>51970.319999999992</v>
      </c>
      <c r="TTE55" s="90">
        <f t="shared" si="2495"/>
        <v>4330.8599999999997</v>
      </c>
      <c r="TTF55" s="115">
        <f t="shared" ref="TTF55" si="3742">TTE55</f>
        <v>4330.8599999999997</v>
      </c>
      <c r="TTG55" s="115">
        <f t="shared" si="2496"/>
        <v>4330.8599999999997</v>
      </c>
      <c r="TTH55" s="115">
        <f t="shared" si="2496"/>
        <v>4330.8599999999997</v>
      </c>
      <c r="TTI55" s="115">
        <f t="shared" si="2496"/>
        <v>4330.8599999999997</v>
      </c>
      <c r="TTJ55" s="115">
        <f t="shared" si="2496"/>
        <v>4330.8599999999997</v>
      </c>
      <c r="TTK55" s="115">
        <f t="shared" si="2496"/>
        <v>4330.8599999999997</v>
      </c>
      <c r="TTL55" s="115">
        <f t="shared" si="2496"/>
        <v>4330.8599999999997</v>
      </c>
      <c r="TTM55" s="115">
        <f t="shared" si="2496"/>
        <v>4330.8599999999997</v>
      </c>
      <c r="TTN55" s="115">
        <f t="shared" si="2496"/>
        <v>4330.8599999999997</v>
      </c>
      <c r="TTO55" s="115">
        <f t="shared" si="2496"/>
        <v>4330.8599999999997</v>
      </c>
      <c r="TTP55" s="115">
        <f t="shared" si="2496"/>
        <v>4330.8599999999997</v>
      </c>
      <c r="TTQ55" s="115">
        <f t="shared" si="2496"/>
        <v>4330.8599999999997</v>
      </c>
      <c r="TTR55" s="95">
        <f t="shared" si="2497"/>
        <v>51970.32</v>
      </c>
      <c r="TTS55" s="106" t="s">
        <v>862</v>
      </c>
      <c r="TTT55" s="105">
        <v>51970.319999999992</v>
      </c>
      <c r="TTU55" s="90">
        <f t="shared" si="2498"/>
        <v>4330.8599999999997</v>
      </c>
      <c r="TTV55" s="115">
        <f t="shared" ref="TTV55" si="3743">TTU55</f>
        <v>4330.8599999999997</v>
      </c>
      <c r="TTW55" s="115">
        <f t="shared" si="2499"/>
        <v>4330.8599999999997</v>
      </c>
      <c r="TTX55" s="115">
        <f t="shared" si="2499"/>
        <v>4330.8599999999997</v>
      </c>
      <c r="TTY55" s="115">
        <f t="shared" si="2499"/>
        <v>4330.8599999999997</v>
      </c>
      <c r="TTZ55" s="115">
        <f t="shared" si="2499"/>
        <v>4330.8599999999997</v>
      </c>
      <c r="TUA55" s="115">
        <f t="shared" si="2499"/>
        <v>4330.8599999999997</v>
      </c>
      <c r="TUB55" s="115">
        <f t="shared" si="2499"/>
        <v>4330.8599999999997</v>
      </c>
      <c r="TUC55" s="115">
        <f t="shared" si="2499"/>
        <v>4330.8599999999997</v>
      </c>
      <c r="TUD55" s="115">
        <f t="shared" si="2499"/>
        <v>4330.8599999999997</v>
      </c>
      <c r="TUE55" s="115">
        <f t="shared" si="2499"/>
        <v>4330.8599999999997</v>
      </c>
      <c r="TUF55" s="115">
        <f t="shared" si="2499"/>
        <v>4330.8599999999997</v>
      </c>
      <c r="TUG55" s="115">
        <f t="shared" si="2499"/>
        <v>4330.8599999999997</v>
      </c>
      <c r="TUH55" s="95">
        <f t="shared" si="2500"/>
        <v>51970.32</v>
      </c>
      <c r="TUI55" s="106" t="s">
        <v>862</v>
      </c>
      <c r="TUJ55" s="105">
        <v>51970.319999999992</v>
      </c>
      <c r="TUK55" s="90">
        <f t="shared" si="2501"/>
        <v>4330.8599999999997</v>
      </c>
      <c r="TUL55" s="115">
        <f t="shared" ref="TUL55" si="3744">TUK55</f>
        <v>4330.8599999999997</v>
      </c>
      <c r="TUM55" s="115">
        <f t="shared" si="2502"/>
        <v>4330.8599999999997</v>
      </c>
      <c r="TUN55" s="115">
        <f t="shared" si="2502"/>
        <v>4330.8599999999997</v>
      </c>
      <c r="TUO55" s="115">
        <f t="shared" si="2502"/>
        <v>4330.8599999999997</v>
      </c>
      <c r="TUP55" s="115">
        <f t="shared" si="2502"/>
        <v>4330.8599999999997</v>
      </c>
      <c r="TUQ55" s="115">
        <f t="shared" si="2502"/>
        <v>4330.8599999999997</v>
      </c>
      <c r="TUR55" s="115">
        <f t="shared" si="2502"/>
        <v>4330.8599999999997</v>
      </c>
      <c r="TUS55" s="115">
        <f t="shared" si="2502"/>
        <v>4330.8599999999997</v>
      </c>
      <c r="TUT55" s="115">
        <f t="shared" si="2502"/>
        <v>4330.8599999999997</v>
      </c>
      <c r="TUU55" s="115">
        <f t="shared" si="2502"/>
        <v>4330.8599999999997</v>
      </c>
      <c r="TUV55" s="115">
        <f t="shared" si="2502"/>
        <v>4330.8599999999997</v>
      </c>
      <c r="TUW55" s="115">
        <f t="shared" si="2502"/>
        <v>4330.8599999999997</v>
      </c>
      <c r="TUX55" s="95">
        <f t="shared" si="2503"/>
        <v>51970.32</v>
      </c>
      <c r="TUY55" s="106" t="s">
        <v>862</v>
      </c>
      <c r="TUZ55" s="105">
        <v>51970.319999999992</v>
      </c>
      <c r="TVA55" s="90">
        <f t="shared" si="2504"/>
        <v>4330.8599999999997</v>
      </c>
      <c r="TVB55" s="115">
        <f t="shared" ref="TVB55" si="3745">TVA55</f>
        <v>4330.8599999999997</v>
      </c>
      <c r="TVC55" s="115">
        <f t="shared" si="2505"/>
        <v>4330.8599999999997</v>
      </c>
      <c r="TVD55" s="115">
        <f t="shared" si="2505"/>
        <v>4330.8599999999997</v>
      </c>
      <c r="TVE55" s="115">
        <f t="shared" si="2505"/>
        <v>4330.8599999999997</v>
      </c>
      <c r="TVF55" s="115">
        <f t="shared" si="2505"/>
        <v>4330.8599999999997</v>
      </c>
      <c r="TVG55" s="115">
        <f t="shared" si="2505"/>
        <v>4330.8599999999997</v>
      </c>
      <c r="TVH55" s="115">
        <f t="shared" si="2505"/>
        <v>4330.8599999999997</v>
      </c>
      <c r="TVI55" s="115">
        <f t="shared" si="2505"/>
        <v>4330.8599999999997</v>
      </c>
      <c r="TVJ55" s="115">
        <f t="shared" si="2505"/>
        <v>4330.8599999999997</v>
      </c>
      <c r="TVK55" s="115">
        <f t="shared" si="2505"/>
        <v>4330.8599999999997</v>
      </c>
      <c r="TVL55" s="115">
        <f t="shared" si="2505"/>
        <v>4330.8599999999997</v>
      </c>
      <c r="TVM55" s="115">
        <f t="shared" si="2505"/>
        <v>4330.8599999999997</v>
      </c>
      <c r="TVN55" s="95">
        <f t="shared" si="2506"/>
        <v>51970.32</v>
      </c>
      <c r="TVO55" s="106" t="s">
        <v>862</v>
      </c>
      <c r="TVP55" s="105">
        <v>51970.319999999992</v>
      </c>
      <c r="TVQ55" s="90">
        <f t="shared" si="2507"/>
        <v>4330.8599999999997</v>
      </c>
      <c r="TVR55" s="115">
        <f t="shared" ref="TVR55" si="3746">TVQ55</f>
        <v>4330.8599999999997</v>
      </c>
      <c r="TVS55" s="115">
        <f t="shared" si="2508"/>
        <v>4330.8599999999997</v>
      </c>
      <c r="TVT55" s="115">
        <f t="shared" si="2508"/>
        <v>4330.8599999999997</v>
      </c>
      <c r="TVU55" s="115">
        <f t="shared" si="2508"/>
        <v>4330.8599999999997</v>
      </c>
      <c r="TVV55" s="115">
        <f t="shared" si="2508"/>
        <v>4330.8599999999997</v>
      </c>
      <c r="TVW55" s="115">
        <f t="shared" si="2508"/>
        <v>4330.8599999999997</v>
      </c>
      <c r="TVX55" s="115">
        <f t="shared" si="2508"/>
        <v>4330.8599999999997</v>
      </c>
      <c r="TVY55" s="115">
        <f t="shared" si="2508"/>
        <v>4330.8599999999997</v>
      </c>
      <c r="TVZ55" s="115">
        <f t="shared" si="2508"/>
        <v>4330.8599999999997</v>
      </c>
      <c r="TWA55" s="115">
        <f t="shared" si="2508"/>
        <v>4330.8599999999997</v>
      </c>
      <c r="TWB55" s="115">
        <f t="shared" si="2508"/>
        <v>4330.8599999999997</v>
      </c>
      <c r="TWC55" s="115">
        <f t="shared" si="2508"/>
        <v>4330.8599999999997</v>
      </c>
      <c r="TWD55" s="95">
        <f t="shared" si="2509"/>
        <v>51970.32</v>
      </c>
      <c r="TWE55" s="106" t="s">
        <v>862</v>
      </c>
      <c r="TWF55" s="105">
        <v>51970.319999999992</v>
      </c>
      <c r="TWG55" s="90">
        <f t="shared" si="2510"/>
        <v>4330.8599999999997</v>
      </c>
      <c r="TWH55" s="115">
        <f t="shared" ref="TWH55" si="3747">TWG55</f>
        <v>4330.8599999999997</v>
      </c>
      <c r="TWI55" s="115">
        <f t="shared" si="2511"/>
        <v>4330.8599999999997</v>
      </c>
      <c r="TWJ55" s="115">
        <f t="shared" si="2511"/>
        <v>4330.8599999999997</v>
      </c>
      <c r="TWK55" s="115">
        <f t="shared" si="2511"/>
        <v>4330.8599999999997</v>
      </c>
      <c r="TWL55" s="115">
        <f t="shared" si="2511"/>
        <v>4330.8599999999997</v>
      </c>
      <c r="TWM55" s="115">
        <f t="shared" si="2511"/>
        <v>4330.8599999999997</v>
      </c>
      <c r="TWN55" s="115">
        <f t="shared" si="2511"/>
        <v>4330.8599999999997</v>
      </c>
      <c r="TWO55" s="115">
        <f t="shared" si="2511"/>
        <v>4330.8599999999997</v>
      </c>
      <c r="TWP55" s="115">
        <f t="shared" si="2511"/>
        <v>4330.8599999999997</v>
      </c>
      <c r="TWQ55" s="115">
        <f t="shared" si="2511"/>
        <v>4330.8599999999997</v>
      </c>
      <c r="TWR55" s="115">
        <f t="shared" si="2511"/>
        <v>4330.8599999999997</v>
      </c>
      <c r="TWS55" s="115">
        <f t="shared" si="2511"/>
        <v>4330.8599999999997</v>
      </c>
      <c r="TWT55" s="95">
        <f t="shared" si="2512"/>
        <v>51970.32</v>
      </c>
      <c r="TWU55" s="106" t="s">
        <v>862</v>
      </c>
      <c r="TWV55" s="105">
        <v>51970.319999999992</v>
      </c>
      <c r="TWW55" s="90">
        <f t="shared" si="2513"/>
        <v>4330.8599999999997</v>
      </c>
      <c r="TWX55" s="115">
        <f t="shared" ref="TWX55" si="3748">TWW55</f>
        <v>4330.8599999999997</v>
      </c>
      <c r="TWY55" s="115">
        <f t="shared" si="2514"/>
        <v>4330.8599999999997</v>
      </c>
      <c r="TWZ55" s="115">
        <f t="shared" si="2514"/>
        <v>4330.8599999999997</v>
      </c>
      <c r="TXA55" s="115">
        <f t="shared" si="2514"/>
        <v>4330.8599999999997</v>
      </c>
      <c r="TXB55" s="115">
        <f t="shared" si="2514"/>
        <v>4330.8599999999997</v>
      </c>
      <c r="TXC55" s="115">
        <f t="shared" si="2514"/>
        <v>4330.8599999999997</v>
      </c>
      <c r="TXD55" s="115">
        <f t="shared" si="2514"/>
        <v>4330.8599999999997</v>
      </c>
      <c r="TXE55" s="115">
        <f t="shared" si="2514"/>
        <v>4330.8599999999997</v>
      </c>
      <c r="TXF55" s="115">
        <f t="shared" si="2514"/>
        <v>4330.8599999999997</v>
      </c>
      <c r="TXG55" s="115">
        <f t="shared" si="2514"/>
        <v>4330.8599999999997</v>
      </c>
      <c r="TXH55" s="115">
        <f t="shared" si="2514"/>
        <v>4330.8599999999997</v>
      </c>
      <c r="TXI55" s="115">
        <f t="shared" si="2514"/>
        <v>4330.8599999999997</v>
      </c>
      <c r="TXJ55" s="95">
        <f t="shared" si="2515"/>
        <v>51970.32</v>
      </c>
      <c r="TXK55" s="106" t="s">
        <v>862</v>
      </c>
      <c r="TXL55" s="105">
        <v>51970.319999999992</v>
      </c>
      <c r="TXM55" s="90">
        <f t="shared" si="2516"/>
        <v>4330.8599999999997</v>
      </c>
      <c r="TXN55" s="115">
        <f t="shared" ref="TXN55" si="3749">TXM55</f>
        <v>4330.8599999999997</v>
      </c>
      <c r="TXO55" s="115">
        <f t="shared" si="2517"/>
        <v>4330.8599999999997</v>
      </c>
      <c r="TXP55" s="115">
        <f t="shared" si="2517"/>
        <v>4330.8599999999997</v>
      </c>
      <c r="TXQ55" s="115">
        <f t="shared" si="2517"/>
        <v>4330.8599999999997</v>
      </c>
      <c r="TXR55" s="115">
        <f t="shared" si="2517"/>
        <v>4330.8599999999997</v>
      </c>
      <c r="TXS55" s="115">
        <f t="shared" si="2517"/>
        <v>4330.8599999999997</v>
      </c>
      <c r="TXT55" s="115">
        <f t="shared" si="2517"/>
        <v>4330.8599999999997</v>
      </c>
      <c r="TXU55" s="115">
        <f t="shared" si="2517"/>
        <v>4330.8599999999997</v>
      </c>
      <c r="TXV55" s="115">
        <f t="shared" si="2517"/>
        <v>4330.8599999999997</v>
      </c>
      <c r="TXW55" s="115">
        <f t="shared" si="2517"/>
        <v>4330.8599999999997</v>
      </c>
      <c r="TXX55" s="115">
        <f t="shared" si="2517"/>
        <v>4330.8599999999997</v>
      </c>
      <c r="TXY55" s="115">
        <f t="shared" si="2517"/>
        <v>4330.8599999999997</v>
      </c>
      <c r="TXZ55" s="95">
        <f t="shared" si="2518"/>
        <v>51970.32</v>
      </c>
      <c r="TYA55" s="106" t="s">
        <v>862</v>
      </c>
      <c r="TYB55" s="105">
        <v>51970.319999999992</v>
      </c>
      <c r="TYC55" s="90">
        <f t="shared" si="2519"/>
        <v>4330.8599999999997</v>
      </c>
      <c r="TYD55" s="115">
        <f t="shared" ref="TYD55" si="3750">TYC55</f>
        <v>4330.8599999999997</v>
      </c>
      <c r="TYE55" s="115">
        <f t="shared" si="2520"/>
        <v>4330.8599999999997</v>
      </c>
      <c r="TYF55" s="115">
        <f t="shared" si="2520"/>
        <v>4330.8599999999997</v>
      </c>
      <c r="TYG55" s="115">
        <f t="shared" si="2520"/>
        <v>4330.8599999999997</v>
      </c>
      <c r="TYH55" s="115">
        <f t="shared" si="2520"/>
        <v>4330.8599999999997</v>
      </c>
      <c r="TYI55" s="115">
        <f t="shared" si="2520"/>
        <v>4330.8599999999997</v>
      </c>
      <c r="TYJ55" s="115">
        <f t="shared" si="2520"/>
        <v>4330.8599999999997</v>
      </c>
      <c r="TYK55" s="115">
        <f t="shared" si="2520"/>
        <v>4330.8599999999997</v>
      </c>
      <c r="TYL55" s="115">
        <f t="shared" si="2520"/>
        <v>4330.8599999999997</v>
      </c>
      <c r="TYM55" s="115">
        <f t="shared" si="2520"/>
        <v>4330.8599999999997</v>
      </c>
      <c r="TYN55" s="115">
        <f t="shared" si="2520"/>
        <v>4330.8599999999997</v>
      </c>
      <c r="TYO55" s="115">
        <f t="shared" si="2520"/>
        <v>4330.8599999999997</v>
      </c>
      <c r="TYP55" s="95">
        <f t="shared" si="2521"/>
        <v>51970.32</v>
      </c>
      <c r="TYQ55" s="106" t="s">
        <v>862</v>
      </c>
      <c r="TYR55" s="105">
        <v>51970.319999999992</v>
      </c>
      <c r="TYS55" s="90">
        <f t="shared" si="2522"/>
        <v>4330.8599999999997</v>
      </c>
      <c r="TYT55" s="115">
        <f t="shared" ref="TYT55" si="3751">TYS55</f>
        <v>4330.8599999999997</v>
      </c>
      <c r="TYU55" s="115">
        <f t="shared" si="2523"/>
        <v>4330.8599999999997</v>
      </c>
      <c r="TYV55" s="115">
        <f t="shared" si="2523"/>
        <v>4330.8599999999997</v>
      </c>
      <c r="TYW55" s="115">
        <f t="shared" si="2523"/>
        <v>4330.8599999999997</v>
      </c>
      <c r="TYX55" s="115">
        <f t="shared" si="2523"/>
        <v>4330.8599999999997</v>
      </c>
      <c r="TYY55" s="115">
        <f t="shared" si="2523"/>
        <v>4330.8599999999997</v>
      </c>
      <c r="TYZ55" s="115">
        <f t="shared" si="2523"/>
        <v>4330.8599999999997</v>
      </c>
      <c r="TZA55" s="115">
        <f t="shared" si="2523"/>
        <v>4330.8599999999997</v>
      </c>
      <c r="TZB55" s="115">
        <f t="shared" si="2523"/>
        <v>4330.8599999999997</v>
      </c>
      <c r="TZC55" s="115">
        <f t="shared" si="2523"/>
        <v>4330.8599999999997</v>
      </c>
      <c r="TZD55" s="115">
        <f t="shared" si="2523"/>
        <v>4330.8599999999997</v>
      </c>
      <c r="TZE55" s="115">
        <f t="shared" si="2523"/>
        <v>4330.8599999999997</v>
      </c>
      <c r="TZF55" s="95">
        <f t="shared" si="2524"/>
        <v>51970.32</v>
      </c>
      <c r="TZG55" s="106" t="s">
        <v>862</v>
      </c>
      <c r="TZH55" s="105">
        <v>51970.319999999992</v>
      </c>
      <c r="TZI55" s="90">
        <f t="shared" si="2525"/>
        <v>4330.8599999999997</v>
      </c>
      <c r="TZJ55" s="115">
        <f t="shared" ref="TZJ55" si="3752">TZI55</f>
        <v>4330.8599999999997</v>
      </c>
      <c r="TZK55" s="115">
        <f t="shared" si="2526"/>
        <v>4330.8599999999997</v>
      </c>
      <c r="TZL55" s="115">
        <f t="shared" si="2526"/>
        <v>4330.8599999999997</v>
      </c>
      <c r="TZM55" s="115">
        <f t="shared" si="2526"/>
        <v>4330.8599999999997</v>
      </c>
      <c r="TZN55" s="115">
        <f t="shared" si="2526"/>
        <v>4330.8599999999997</v>
      </c>
      <c r="TZO55" s="115">
        <f t="shared" si="2526"/>
        <v>4330.8599999999997</v>
      </c>
      <c r="TZP55" s="115">
        <f t="shared" si="2526"/>
        <v>4330.8599999999997</v>
      </c>
      <c r="TZQ55" s="115">
        <f t="shared" si="2526"/>
        <v>4330.8599999999997</v>
      </c>
      <c r="TZR55" s="115">
        <f t="shared" si="2526"/>
        <v>4330.8599999999997</v>
      </c>
      <c r="TZS55" s="115">
        <f t="shared" si="2526"/>
        <v>4330.8599999999997</v>
      </c>
      <c r="TZT55" s="115">
        <f t="shared" si="2526"/>
        <v>4330.8599999999997</v>
      </c>
      <c r="TZU55" s="115">
        <f t="shared" si="2526"/>
        <v>4330.8599999999997</v>
      </c>
      <c r="TZV55" s="95">
        <f t="shared" si="2527"/>
        <v>51970.32</v>
      </c>
      <c r="TZW55" s="106" t="s">
        <v>862</v>
      </c>
      <c r="TZX55" s="105">
        <v>51970.319999999992</v>
      </c>
      <c r="TZY55" s="90">
        <f t="shared" si="2528"/>
        <v>4330.8599999999997</v>
      </c>
      <c r="TZZ55" s="115">
        <f t="shared" ref="TZZ55" si="3753">TZY55</f>
        <v>4330.8599999999997</v>
      </c>
      <c r="UAA55" s="115">
        <f t="shared" si="2529"/>
        <v>4330.8599999999997</v>
      </c>
      <c r="UAB55" s="115">
        <f t="shared" si="2529"/>
        <v>4330.8599999999997</v>
      </c>
      <c r="UAC55" s="115">
        <f t="shared" si="2529"/>
        <v>4330.8599999999997</v>
      </c>
      <c r="UAD55" s="115">
        <f t="shared" si="2529"/>
        <v>4330.8599999999997</v>
      </c>
      <c r="UAE55" s="115">
        <f t="shared" si="2529"/>
        <v>4330.8599999999997</v>
      </c>
      <c r="UAF55" s="115">
        <f t="shared" si="2529"/>
        <v>4330.8599999999997</v>
      </c>
      <c r="UAG55" s="115">
        <f t="shared" si="2529"/>
        <v>4330.8599999999997</v>
      </c>
      <c r="UAH55" s="115">
        <f t="shared" si="2529"/>
        <v>4330.8599999999997</v>
      </c>
      <c r="UAI55" s="115">
        <f t="shared" si="2529"/>
        <v>4330.8599999999997</v>
      </c>
      <c r="UAJ55" s="115">
        <f t="shared" si="2529"/>
        <v>4330.8599999999997</v>
      </c>
      <c r="UAK55" s="115">
        <f t="shared" si="2529"/>
        <v>4330.8599999999997</v>
      </c>
      <c r="UAL55" s="95">
        <f t="shared" si="2530"/>
        <v>51970.32</v>
      </c>
      <c r="UAM55" s="106" t="s">
        <v>862</v>
      </c>
      <c r="UAN55" s="105">
        <v>51970.319999999992</v>
      </c>
      <c r="UAO55" s="90">
        <f t="shared" si="2531"/>
        <v>4330.8599999999997</v>
      </c>
      <c r="UAP55" s="115">
        <f t="shared" ref="UAP55" si="3754">UAO55</f>
        <v>4330.8599999999997</v>
      </c>
      <c r="UAQ55" s="115">
        <f t="shared" si="2532"/>
        <v>4330.8599999999997</v>
      </c>
      <c r="UAR55" s="115">
        <f t="shared" si="2532"/>
        <v>4330.8599999999997</v>
      </c>
      <c r="UAS55" s="115">
        <f t="shared" si="2532"/>
        <v>4330.8599999999997</v>
      </c>
      <c r="UAT55" s="115">
        <f t="shared" si="2532"/>
        <v>4330.8599999999997</v>
      </c>
      <c r="UAU55" s="115">
        <f t="shared" si="2532"/>
        <v>4330.8599999999997</v>
      </c>
      <c r="UAV55" s="115">
        <f t="shared" si="2532"/>
        <v>4330.8599999999997</v>
      </c>
      <c r="UAW55" s="115">
        <f t="shared" si="2532"/>
        <v>4330.8599999999997</v>
      </c>
      <c r="UAX55" s="115">
        <f t="shared" si="2532"/>
        <v>4330.8599999999997</v>
      </c>
      <c r="UAY55" s="115">
        <f t="shared" si="2532"/>
        <v>4330.8599999999997</v>
      </c>
      <c r="UAZ55" s="115">
        <f t="shared" si="2532"/>
        <v>4330.8599999999997</v>
      </c>
      <c r="UBA55" s="115">
        <f t="shared" si="2532"/>
        <v>4330.8599999999997</v>
      </c>
      <c r="UBB55" s="95">
        <f t="shared" si="2533"/>
        <v>51970.32</v>
      </c>
      <c r="UBC55" s="106" t="s">
        <v>862</v>
      </c>
      <c r="UBD55" s="105">
        <v>51970.319999999992</v>
      </c>
      <c r="UBE55" s="90">
        <f t="shared" si="2534"/>
        <v>4330.8599999999997</v>
      </c>
      <c r="UBF55" s="115">
        <f t="shared" ref="UBF55" si="3755">UBE55</f>
        <v>4330.8599999999997</v>
      </c>
      <c r="UBG55" s="115">
        <f t="shared" si="2535"/>
        <v>4330.8599999999997</v>
      </c>
      <c r="UBH55" s="115">
        <f t="shared" si="2535"/>
        <v>4330.8599999999997</v>
      </c>
      <c r="UBI55" s="115">
        <f t="shared" si="2535"/>
        <v>4330.8599999999997</v>
      </c>
      <c r="UBJ55" s="115">
        <f t="shared" si="2535"/>
        <v>4330.8599999999997</v>
      </c>
      <c r="UBK55" s="115">
        <f t="shared" si="2535"/>
        <v>4330.8599999999997</v>
      </c>
      <c r="UBL55" s="115">
        <f t="shared" si="2535"/>
        <v>4330.8599999999997</v>
      </c>
      <c r="UBM55" s="115">
        <f t="shared" si="2535"/>
        <v>4330.8599999999997</v>
      </c>
      <c r="UBN55" s="115">
        <f t="shared" si="2535"/>
        <v>4330.8599999999997</v>
      </c>
      <c r="UBO55" s="115">
        <f t="shared" si="2535"/>
        <v>4330.8599999999997</v>
      </c>
      <c r="UBP55" s="115">
        <f t="shared" si="2535"/>
        <v>4330.8599999999997</v>
      </c>
      <c r="UBQ55" s="115">
        <f t="shared" si="2535"/>
        <v>4330.8599999999997</v>
      </c>
      <c r="UBR55" s="95">
        <f t="shared" si="2536"/>
        <v>51970.32</v>
      </c>
      <c r="UBS55" s="106" t="s">
        <v>862</v>
      </c>
      <c r="UBT55" s="105">
        <v>51970.319999999992</v>
      </c>
      <c r="UBU55" s="90">
        <f t="shared" si="2537"/>
        <v>4330.8599999999997</v>
      </c>
      <c r="UBV55" s="115">
        <f t="shared" ref="UBV55" si="3756">UBU55</f>
        <v>4330.8599999999997</v>
      </c>
      <c r="UBW55" s="115">
        <f t="shared" si="2538"/>
        <v>4330.8599999999997</v>
      </c>
      <c r="UBX55" s="115">
        <f t="shared" si="2538"/>
        <v>4330.8599999999997</v>
      </c>
      <c r="UBY55" s="115">
        <f t="shared" si="2538"/>
        <v>4330.8599999999997</v>
      </c>
      <c r="UBZ55" s="115">
        <f t="shared" si="2538"/>
        <v>4330.8599999999997</v>
      </c>
      <c r="UCA55" s="115">
        <f t="shared" si="2538"/>
        <v>4330.8599999999997</v>
      </c>
      <c r="UCB55" s="115">
        <f t="shared" si="2538"/>
        <v>4330.8599999999997</v>
      </c>
      <c r="UCC55" s="115">
        <f t="shared" si="2538"/>
        <v>4330.8599999999997</v>
      </c>
      <c r="UCD55" s="115">
        <f t="shared" si="2538"/>
        <v>4330.8599999999997</v>
      </c>
      <c r="UCE55" s="115">
        <f t="shared" si="2538"/>
        <v>4330.8599999999997</v>
      </c>
      <c r="UCF55" s="115">
        <f t="shared" si="2538"/>
        <v>4330.8599999999997</v>
      </c>
      <c r="UCG55" s="115">
        <f t="shared" si="2538"/>
        <v>4330.8599999999997</v>
      </c>
      <c r="UCH55" s="95">
        <f t="shared" si="2539"/>
        <v>51970.32</v>
      </c>
      <c r="UCI55" s="106" t="s">
        <v>862</v>
      </c>
      <c r="UCJ55" s="105">
        <v>51970.319999999992</v>
      </c>
      <c r="UCK55" s="90">
        <f t="shared" si="2540"/>
        <v>4330.8599999999997</v>
      </c>
      <c r="UCL55" s="115">
        <f t="shared" ref="UCL55" si="3757">UCK55</f>
        <v>4330.8599999999997</v>
      </c>
      <c r="UCM55" s="115">
        <f t="shared" si="2541"/>
        <v>4330.8599999999997</v>
      </c>
      <c r="UCN55" s="115">
        <f t="shared" si="2541"/>
        <v>4330.8599999999997</v>
      </c>
      <c r="UCO55" s="115">
        <f t="shared" si="2541"/>
        <v>4330.8599999999997</v>
      </c>
      <c r="UCP55" s="115">
        <f t="shared" si="2541"/>
        <v>4330.8599999999997</v>
      </c>
      <c r="UCQ55" s="115">
        <f t="shared" si="2541"/>
        <v>4330.8599999999997</v>
      </c>
      <c r="UCR55" s="115">
        <f t="shared" si="2541"/>
        <v>4330.8599999999997</v>
      </c>
      <c r="UCS55" s="115">
        <f t="shared" si="2541"/>
        <v>4330.8599999999997</v>
      </c>
      <c r="UCT55" s="115">
        <f t="shared" si="2541"/>
        <v>4330.8599999999997</v>
      </c>
      <c r="UCU55" s="115">
        <f t="shared" si="2541"/>
        <v>4330.8599999999997</v>
      </c>
      <c r="UCV55" s="115">
        <f t="shared" si="2541"/>
        <v>4330.8599999999997</v>
      </c>
      <c r="UCW55" s="115">
        <f t="shared" si="2541"/>
        <v>4330.8599999999997</v>
      </c>
      <c r="UCX55" s="95">
        <f t="shared" si="2542"/>
        <v>51970.32</v>
      </c>
      <c r="UCY55" s="106" t="s">
        <v>862</v>
      </c>
      <c r="UCZ55" s="105">
        <v>51970.319999999992</v>
      </c>
      <c r="UDA55" s="90">
        <f t="shared" si="2543"/>
        <v>4330.8599999999997</v>
      </c>
      <c r="UDB55" s="115">
        <f t="shared" ref="UDB55" si="3758">UDA55</f>
        <v>4330.8599999999997</v>
      </c>
      <c r="UDC55" s="115">
        <f t="shared" si="2544"/>
        <v>4330.8599999999997</v>
      </c>
      <c r="UDD55" s="115">
        <f t="shared" si="2544"/>
        <v>4330.8599999999997</v>
      </c>
      <c r="UDE55" s="115">
        <f t="shared" si="2544"/>
        <v>4330.8599999999997</v>
      </c>
      <c r="UDF55" s="115">
        <f t="shared" si="2544"/>
        <v>4330.8599999999997</v>
      </c>
      <c r="UDG55" s="115">
        <f t="shared" si="2544"/>
        <v>4330.8599999999997</v>
      </c>
      <c r="UDH55" s="115">
        <f t="shared" si="2544"/>
        <v>4330.8599999999997</v>
      </c>
      <c r="UDI55" s="115">
        <f t="shared" si="2544"/>
        <v>4330.8599999999997</v>
      </c>
      <c r="UDJ55" s="115">
        <f t="shared" si="2544"/>
        <v>4330.8599999999997</v>
      </c>
      <c r="UDK55" s="115">
        <f t="shared" si="2544"/>
        <v>4330.8599999999997</v>
      </c>
      <c r="UDL55" s="115">
        <f t="shared" si="2544"/>
        <v>4330.8599999999997</v>
      </c>
      <c r="UDM55" s="115">
        <f t="shared" si="2544"/>
        <v>4330.8599999999997</v>
      </c>
      <c r="UDN55" s="95">
        <f t="shared" si="2545"/>
        <v>51970.32</v>
      </c>
      <c r="UDO55" s="106" t="s">
        <v>862</v>
      </c>
      <c r="UDP55" s="105">
        <v>51970.319999999992</v>
      </c>
      <c r="UDQ55" s="90">
        <f t="shared" si="2546"/>
        <v>4330.8599999999997</v>
      </c>
      <c r="UDR55" s="115">
        <f t="shared" ref="UDR55" si="3759">UDQ55</f>
        <v>4330.8599999999997</v>
      </c>
      <c r="UDS55" s="115">
        <f t="shared" si="2547"/>
        <v>4330.8599999999997</v>
      </c>
      <c r="UDT55" s="115">
        <f t="shared" si="2547"/>
        <v>4330.8599999999997</v>
      </c>
      <c r="UDU55" s="115">
        <f t="shared" si="2547"/>
        <v>4330.8599999999997</v>
      </c>
      <c r="UDV55" s="115">
        <f t="shared" si="2547"/>
        <v>4330.8599999999997</v>
      </c>
      <c r="UDW55" s="115">
        <f t="shared" si="2547"/>
        <v>4330.8599999999997</v>
      </c>
      <c r="UDX55" s="115">
        <f t="shared" si="2547"/>
        <v>4330.8599999999997</v>
      </c>
      <c r="UDY55" s="115">
        <f t="shared" si="2547"/>
        <v>4330.8599999999997</v>
      </c>
      <c r="UDZ55" s="115">
        <f t="shared" si="2547"/>
        <v>4330.8599999999997</v>
      </c>
      <c r="UEA55" s="115">
        <f t="shared" si="2547"/>
        <v>4330.8599999999997</v>
      </c>
      <c r="UEB55" s="115">
        <f t="shared" si="2547"/>
        <v>4330.8599999999997</v>
      </c>
      <c r="UEC55" s="115">
        <f t="shared" si="2547"/>
        <v>4330.8599999999997</v>
      </c>
      <c r="UED55" s="95">
        <f t="shared" si="2548"/>
        <v>51970.32</v>
      </c>
      <c r="UEE55" s="106" t="s">
        <v>862</v>
      </c>
      <c r="UEF55" s="105">
        <v>51970.319999999992</v>
      </c>
      <c r="UEG55" s="90">
        <f t="shared" si="2549"/>
        <v>4330.8599999999997</v>
      </c>
      <c r="UEH55" s="115">
        <f t="shared" ref="UEH55" si="3760">UEG55</f>
        <v>4330.8599999999997</v>
      </c>
      <c r="UEI55" s="115">
        <f t="shared" si="2550"/>
        <v>4330.8599999999997</v>
      </c>
      <c r="UEJ55" s="115">
        <f t="shared" si="2550"/>
        <v>4330.8599999999997</v>
      </c>
      <c r="UEK55" s="115">
        <f t="shared" si="2550"/>
        <v>4330.8599999999997</v>
      </c>
      <c r="UEL55" s="115">
        <f t="shared" si="2550"/>
        <v>4330.8599999999997</v>
      </c>
      <c r="UEM55" s="115">
        <f t="shared" si="2550"/>
        <v>4330.8599999999997</v>
      </c>
      <c r="UEN55" s="115">
        <f t="shared" si="2550"/>
        <v>4330.8599999999997</v>
      </c>
      <c r="UEO55" s="115">
        <f t="shared" si="2550"/>
        <v>4330.8599999999997</v>
      </c>
      <c r="UEP55" s="115">
        <f t="shared" si="2550"/>
        <v>4330.8599999999997</v>
      </c>
      <c r="UEQ55" s="115">
        <f t="shared" si="2550"/>
        <v>4330.8599999999997</v>
      </c>
      <c r="UER55" s="115">
        <f t="shared" si="2550"/>
        <v>4330.8599999999997</v>
      </c>
      <c r="UES55" s="115">
        <f t="shared" si="2550"/>
        <v>4330.8599999999997</v>
      </c>
      <c r="UET55" s="95">
        <f t="shared" si="2551"/>
        <v>51970.32</v>
      </c>
      <c r="UEU55" s="106" t="s">
        <v>862</v>
      </c>
      <c r="UEV55" s="105">
        <v>51970.319999999992</v>
      </c>
      <c r="UEW55" s="90">
        <f t="shared" si="2552"/>
        <v>4330.8599999999997</v>
      </c>
      <c r="UEX55" s="115">
        <f t="shared" ref="UEX55" si="3761">UEW55</f>
        <v>4330.8599999999997</v>
      </c>
      <c r="UEY55" s="115">
        <f t="shared" si="2553"/>
        <v>4330.8599999999997</v>
      </c>
      <c r="UEZ55" s="115">
        <f t="shared" si="2553"/>
        <v>4330.8599999999997</v>
      </c>
      <c r="UFA55" s="115">
        <f t="shared" si="2553"/>
        <v>4330.8599999999997</v>
      </c>
      <c r="UFB55" s="115">
        <f t="shared" si="2553"/>
        <v>4330.8599999999997</v>
      </c>
      <c r="UFC55" s="115">
        <f t="shared" si="2553"/>
        <v>4330.8599999999997</v>
      </c>
      <c r="UFD55" s="115">
        <f t="shared" si="2553"/>
        <v>4330.8599999999997</v>
      </c>
      <c r="UFE55" s="115">
        <f t="shared" si="2553"/>
        <v>4330.8599999999997</v>
      </c>
      <c r="UFF55" s="115">
        <f t="shared" si="2553"/>
        <v>4330.8599999999997</v>
      </c>
      <c r="UFG55" s="115">
        <f t="shared" si="2553"/>
        <v>4330.8599999999997</v>
      </c>
      <c r="UFH55" s="115">
        <f t="shared" si="2553"/>
        <v>4330.8599999999997</v>
      </c>
      <c r="UFI55" s="115">
        <f t="shared" si="2553"/>
        <v>4330.8599999999997</v>
      </c>
      <c r="UFJ55" s="95">
        <f t="shared" si="2554"/>
        <v>51970.32</v>
      </c>
      <c r="UFK55" s="106" t="s">
        <v>862</v>
      </c>
      <c r="UFL55" s="105">
        <v>51970.319999999992</v>
      </c>
      <c r="UFM55" s="90">
        <f t="shared" si="2555"/>
        <v>4330.8599999999997</v>
      </c>
      <c r="UFN55" s="115">
        <f t="shared" ref="UFN55" si="3762">UFM55</f>
        <v>4330.8599999999997</v>
      </c>
      <c r="UFO55" s="115">
        <f t="shared" si="2556"/>
        <v>4330.8599999999997</v>
      </c>
      <c r="UFP55" s="115">
        <f t="shared" si="2556"/>
        <v>4330.8599999999997</v>
      </c>
      <c r="UFQ55" s="115">
        <f t="shared" si="2556"/>
        <v>4330.8599999999997</v>
      </c>
      <c r="UFR55" s="115">
        <f t="shared" si="2556"/>
        <v>4330.8599999999997</v>
      </c>
      <c r="UFS55" s="115">
        <f t="shared" si="2556"/>
        <v>4330.8599999999997</v>
      </c>
      <c r="UFT55" s="115">
        <f t="shared" si="2556"/>
        <v>4330.8599999999997</v>
      </c>
      <c r="UFU55" s="115">
        <f t="shared" si="2556"/>
        <v>4330.8599999999997</v>
      </c>
      <c r="UFV55" s="115">
        <f t="shared" si="2556"/>
        <v>4330.8599999999997</v>
      </c>
      <c r="UFW55" s="115">
        <f t="shared" si="2556"/>
        <v>4330.8599999999997</v>
      </c>
      <c r="UFX55" s="115">
        <f t="shared" si="2556"/>
        <v>4330.8599999999997</v>
      </c>
      <c r="UFY55" s="115">
        <f t="shared" si="2556"/>
        <v>4330.8599999999997</v>
      </c>
      <c r="UFZ55" s="95">
        <f t="shared" si="2557"/>
        <v>51970.32</v>
      </c>
      <c r="UGA55" s="106" t="s">
        <v>862</v>
      </c>
      <c r="UGB55" s="105">
        <v>51970.319999999992</v>
      </c>
      <c r="UGC55" s="90">
        <f t="shared" si="2558"/>
        <v>4330.8599999999997</v>
      </c>
      <c r="UGD55" s="115">
        <f t="shared" ref="UGD55" si="3763">UGC55</f>
        <v>4330.8599999999997</v>
      </c>
      <c r="UGE55" s="115">
        <f t="shared" si="2559"/>
        <v>4330.8599999999997</v>
      </c>
      <c r="UGF55" s="115">
        <f t="shared" si="2559"/>
        <v>4330.8599999999997</v>
      </c>
      <c r="UGG55" s="115">
        <f t="shared" si="2559"/>
        <v>4330.8599999999997</v>
      </c>
      <c r="UGH55" s="115">
        <f t="shared" si="2559"/>
        <v>4330.8599999999997</v>
      </c>
      <c r="UGI55" s="115">
        <f t="shared" si="2559"/>
        <v>4330.8599999999997</v>
      </c>
      <c r="UGJ55" s="115">
        <f t="shared" si="2559"/>
        <v>4330.8599999999997</v>
      </c>
      <c r="UGK55" s="115">
        <f t="shared" si="2559"/>
        <v>4330.8599999999997</v>
      </c>
      <c r="UGL55" s="115">
        <f t="shared" si="2559"/>
        <v>4330.8599999999997</v>
      </c>
      <c r="UGM55" s="115">
        <f t="shared" si="2559"/>
        <v>4330.8599999999997</v>
      </c>
      <c r="UGN55" s="115">
        <f t="shared" si="2559"/>
        <v>4330.8599999999997</v>
      </c>
      <c r="UGO55" s="115">
        <f t="shared" si="2559"/>
        <v>4330.8599999999997</v>
      </c>
      <c r="UGP55" s="95">
        <f t="shared" si="2560"/>
        <v>51970.32</v>
      </c>
      <c r="UGQ55" s="106" t="s">
        <v>862</v>
      </c>
      <c r="UGR55" s="105">
        <v>51970.319999999992</v>
      </c>
      <c r="UGS55" s="90">
        <f t="shared" si="2561"/>
        <v>4330.8599999999997</v>
      </c>
      <c r="UGT55" s="115">
        <f t="shared" ref="UGT55" si="3764">UGS55</f>
        <v>4330.8599999999997</v>
      </c>
      <c r="UGU55" s="115">
        <f t="shared" si="2562"/>
        <v>4330.8599999999997</v>
      </c>
      <c r="UGV55" s="115">
        <f t="shared" si="2562"/>
        <v>4330.8599999999997</v>
      </c>
      <c r="UGW55" s="115">
        <f t="shared" si="2562"/>
        <v>4330.8599999999997</v>
      </c>
      <c r="UGX55" s="115">
        <f t="shared" si="2562"/>
        <v>4330.8599999999997</v>
      </c>
      <c r="UGY55" s="115">
        <f t="shared" si="2562"/>
        <v>4330.8599999999997</v>
      </c>
      <c r="UGZ55" s="115">
        <f t="shared" si="2562"/>
        <v>4330.8599999999997</v>
      </c>
      <c r="UHA55" s="115">
        <f t="shared" si="2562"/>
        <v>4330.8599999999997</v>
      </c>
      <c r="UHB55" s="115">
        <f t="shared" si="2562"/>
        <v>4330.8599999999997</v>
      </c>
      <c r="UHC55" s="115">
        <f t="shared" si="2562"/>
        <v>4330.8599999999997</v>
      </c>
      <c r="UHD55" s="115">
        <f t="shared" si="2562"/>
        <v>4330.8599999999997</v>
      </c>
      <c r="UHE55" s="115">
        <f t="shared" si="2562"/>
        <v>4330.8599999999997</v>
      </c>
      <c r="UHF55" s="95">
        <f t="shared" si="2563"/>
        <v>51970.32</v>
      </c>
      <c r="UHG55" s="106" t="s">
        <v>862</v>
      </c>
      <c r="UHH55" s="105">
        <v>51970.319999999992</v>
      </c>
      <c r="UHI55" s="90">
        <f t="shared" si="2564"/>
        <v>4330.8599999999997</v>
      </c>
      <c r="UHJ55" s="115">
        <f t="shared" ref="UHJ55" si="3765">UHI55</f>
        <v>4330.8599999999997</v>
      </c>
      <c r="UHK55" s="115">
        <f t="shared" si="2565"/>
        <v>4330.8599999999997</v>
      </c>
      <c r="UHL55" s="115">
        <f t="shared" si="2565"/>
        <v>4330.8599999999997</v>
      </c>
      <c r="UHM55" s="115">
        <f t="shared" si="2565"/>
        <v>4330.8599999999997</v>
      </c>
      <c r="UHN55" s="115">
        <f t="shared" si="2565"/>
        <v>4330.8599999999997</v>
      </c>
      <c r="UHO55" s="115">
        <f t="shared" si="2565"/>
        <v>4330.8599999999997</v>
      </c>
      <c r="UHP55" s="115">
        <f t="shared" si="2565"/>
        <v>4330.8599999999997</v>
      </c>
      <c r="UHQ55" s="115">
        <f t="shared" si="2565"/>
        <v>4330.8599999999997</v>
      </c>
      <c r="UHR55" s="115">
        <f t="shared" si="2565"/>
        <v>4330.8599999999997</v>
      </c>
      <c r="UHS55" s="115">
        <f t="shared" si="2565"/>
        <v>4330.8599999999997</v>
      </c>
      <c r="UHT55" s="115">
        <f t="shared" si="2565"/>
        <v>4330.8599999999997</v>
      </c>
      <c r="UHU55" s="115">
        <f t="shared" si="2565"/>
        <v>4330.8599999999997</v>
      </c>
      <c r="UHV55" s="95">
        <f t="shared" si="2566"/>
        <v>51970.32</v>
      </c>
      <c r="UHW55" s="106" t="s">
        <v>862</v>
      </c>
      <c r="UHX55" s="105">
        <v>51970.319999999992</v>
      </c>
      <c r="UHY55" s="90">
        <f t="shared" si="2567"/>
        <v>4330.8599999999997</v>
      </c>
      <c r="UHZ55" s="115">
        <f t="shared" ref="UHZ55" si="3766">UHY55</f>
        <v>4330.8599999999997</v>
      </c>
      <c r="UIA55" s="115">
        <f t="shared" si="2568"/>
        <v>4330.8599999999997</v>
      </c>
      <c r="UIB55" s="115">
        <f t="shared" si="2568"/>
        <v>4330.8599999999997</v>
      </c>
      <c r="UIC55" s="115">
        <f t="shared" si="2568"/>
        <v>4330.8599999999997</v>
      </c>
      <c r="UID55" s="115">
        <f t="shared" si="2568"/>
        <v>4330.8599999999997</v>
      </c>
      <c r="UIE55" s="115">
        <f t="shared" si="2568"/>
        <v>4330.8599999999997</v>
      </c>
      <c r="UIF55" s="115">
        <f t="shared" si="2568"/>
        <v>4330.8599999999997</v>
      </c>
      <c r="UIG55" s="115">
        <f t="shared" si="2568"/>
        <v>4330.8599999999997</v>
      </c>
      <c r="UIH55" s="115">
        <f t="shared" si="2568"/>
        <v>4330.8599999999997</v>
      </c>
      <c r="UII55" s="115">
        <f t="shared" si="2568"/>
        <v>4330.8599999999997</v>
      </c>
      <c r="UIJ55" s="115">
        <f t="shared" si="2568"/>
        <v>4330.8599999999997</v>
      </c>
      <c r="UIK55" s="115">
        <f t="shared" si="2568"/>
        <v>4330.8599999999997</v>
      </c>
      <c r="UIL55" s="95">
        <f t="shared" si="2569"/>
        <v>51970.32</v>
      </c>
      <c r="UIM55" s="106" t="s">
        <v>862</v>
      </c>
      <c r="UIN55" s="105">
        <v>51970.319999999992</v>
      </c>
      <c r="UIO55" s="90">
        <f t="shared" si="2570"/>
        <v>4330.8599999999997</v>
      </c>
      <c r="UIP55" s="115">
        <f t="shared" ref="UIP55" si="3767">UIO55</f>
        <v>4330.8599999999997</v>
      </c>
      <c r="UIQ55" s="115">
        <f t="shared" si="2571"/>
        <v>4330.8599999999997</v>
      </c>
      <c r="UIR55" s="115">
        <f t="shared" si="2571"/>
        <v>4330.8599999999997</v>
      </c>
      <c r="UIS55" s="115">
        <f t="shared" si="2571"/>
        <v>4330.8599999999997</v>
      </c>
      <c r="UIT55" s="115">
        <f t="shared" si="2571"/>
        <v>4330.8599999999997</v>
      </c>
      <c r="UIU55" s="115">
        <f t="shared" si="2571"/>
        <v>4330.8599999999997</v>
      </c>
      <c r="UIV55" s="115">
        <f t="shared" si="2571"/>
        <v>4330.8599999999997</v>
      </c>
      <c r="UIW55" s="115">
        <f t="shared" si="2571"/>
        <v>4330.8599999999997</v>
      </c>
      <c r="UIX55" s="115">
        <f t="shared" si="2571"/>
        <v>4330.8599999999997</v>
      </c>
      <c r="UIY55" s="115">
        <f t="shared" si="2571"/>
        <v>4330.8599999999997</v>
      </c>
      <c r="UIZ55" s="115">
        <f t="shared" si="2571"/>
        <v>4330.8599999999997</v>
      </c>
      <c r="UJA55" s="115">
        <f t="shared" si="2571"/>
        <v>4330.8599999999997</v>
      </c>
      <c r="UJB55" s="95">
        <f t="shared" si="2572"/>
        <v>51970.32</v>
      </c>
      <c r="UJC55" s="106" t="s">
        <v>862</v>
      </c>
      <c r="UJD55" s="105">
        <v>51970.319999999992</v>
      </c>
      <c r="UJE55" s="90">
        <f t="shared" si="2573"/>
        <v>4330.8599999999997</v>
      </c>
      <c r="UJF55" s="115">
        <f t="shared" ref="UJF55" si="3768">UJE55</f>
        <v>4330.8599999999997</v>
      </c>
      <c r="UJG55" s="115">
        <f t="shared" si="2574"/>
        <v>4330.8599999999997</v>
      </c>
      <c r="UJH55" s="115">
        <f t="shared" si="2574"/>
        <v>4330.8599999999997</v>
      </c>
      <c r="UJI55" s="115">
        <f t="shared" si="2574"/>
        <v>4330.8599999999997</v>
      </c>
      <c r="UJJ55" s="115">
        <f t="shared" si="2574"/>
        <v>4330.8599999999997</v>
      </c>
      <c r="UJK55" s="115">
        <f t="shared" si="2574"/>
        <v>4330.8599999999997</v>
      </c>
      <c r="UJL55" s="115">
        <f t="shared" si="2574"/>
        <v>4330.8599999999997</v>
      </c>
      <c r="UJM55" s="115">
        <f t="shared" si="2574"/>
        <v>4330.8599999999997</v>
      </c>
      <c r="UJN55" s="115">
        <f t="shared" si="2574"/>
        <v>4330.8599999999997</v>
      </c>
      <c r="UJO55" s="115">
        <f t="shared" si="2574"/>
        <v>4330.8599999999997</v>
      </c>
      <c r="UJP55" s="115">
        <f t="shared" si="2574"/>
        <v>4330.8599999999997</v>
      </c>
      <c r="UJQ55" s="115">
        <f t="shared" si="2574"/>
        <v>4330.8599999999997</v>
      </c>
      <c r="UJR55" s="95">
        <f t="shared" si="2575"/>
        <v>51970.32</v>
      </c>
      <c r="UJS55" s="106" t="s">
        <v>862</v>
      </c>
      <c r="UJT55" s="105">
        <v>51970.319999999992</v>
      </c>
      <c r="UJU55" s="90">
        <f t="shared" si="2576"/>
        <v>4330.8599999999997</v>
      </c>
      <c r="UJV55" s="115">
        <f t="shared" ref="UJV55" si="3769">UJU55</f>
        <v>4330.8599999999997</v>
      </c>
      <c r="UJW55" s="115">
        <f t="shared" si="2577"/>
        <v>4330.8599999999997</v>
      </c>
      <c r="UJX55" s="115">
        <f t="shared" si="2577"/>
        <v>4330.8599999999997</v>
      </c>
      <c r="UJY55" s="115">
        <f t="shared" si="2577"/>
        <v>4330.8599999999997</v>
      </c>
      <c r="UJZ55" s="115">
        <f t="shared" si="2577"/>
        <v>4330.8599999999997</v>
      </c>
      <c r="UKA55" s="115">
        <f t="shared" si="2577"/>
        <v>4330.8599999999997</v>
      </c>
      <c r="UKB55" s="115">
        <f t="shared" si="2577"/>
        <v>4330.8599999999997</v>
      </c>
      <c r="UKC55" s="115">
        <f t="shared" si="2577"/>
        <v>4330.8599999999997</v>
      </c>
      <c r="UKD55" s="115">
        <f t="shared" si="2577"/>
        <v>4330.8599999999997</v>
      </c>
      <c r="UKE55" s="115">
        <f t="shared" si="2577"/>
        <v>4330.8599999999997</v>
      </c>
      <c r="UKF55" s="115">
        <f t="shared" si="2577"/>
        <v>4330.8599999999997</v>
      </c>
      <c r="UKG55" s="115">
        <f t="shared" si="2577"/>
        <v>4330.8599999999997</v>
      </c>
      <c r="UKH55" s="95">
        <f t="shared" si="2578"/>
        <v>51970.32</v>
      </c>
      <c r="UKI55" s="106" t="s">
        <v>862</v>
      </c>
      <c r="UKJ55" s="105">
        <v>51970.319999999992</v>
      </c>
      <c r="UKK55" s="90">
        <f t="shared" si="2579"/>
        <v>4330.8599999999997</v>
      </c>
      <c r="UKL55" s="115">
        <f t="shared" ref="UKL55" si="3770">UKK55</f>
        <v>4330.8599999999997</v>
      </c>
      <c r="UKM55" s="115">
        <f t="shared" si="2580"/>
        <v>4330.8599999999997</v>
      </c>
      <c r="UKN55" s="115">
        <f t="shared" si="2580"/>
        <v>4330.8599999999997</v>
      </c>
      <c r="UKO55" s="115">
        <f t="shared" si="2580"/>
        <v>4330.8599999999997</v>
      </c>
      <c r="UKP55" s="115">
        <f t="shared" si="2580"/>
        <v>4330.8599999999997</v>
      </c>
      <c r="UKQ55" s="115">
        <f t="shared" si="2580"/>
        <v>4330.8599999999997</v>
      </c>
      <c r="UKR55" s="115">
        <f t="shared" si="2580"/>
        <v>4330.8599999999997</v>
      </c>
      <c r="UKS55" s="115">
        <f t="shared" si="2580"/>
        <v>4330.8599999999997</v>
      </c>
      <c r="UKT55" s="115">
        <f t="shared" si="2580"/>
        <v>4330.8599999999997</v>
      </c>
      <c r="UKU55" s="115">
        <f t="shared" si="2580"/>
        <v>4330.8599999999997</v>
      </c>
      <c r="UKV55" s="115">
        <f t="shared" si="2580"/>
        <v>4330.8599999999997</v>
      </c>
      <c r="UKW55" s="115">
        <f t="shared" si="2580"/>
        <v>4330.8599999999997</v>
      </c>
      <c r="UKX55" s="95">
        <f t="shared" si="2581"/>
        <v>51970.32</v>
      </c>
      <c r="UKY55" s="106" t="s">
        <v>862</v>
      </c>
      <c r="UKZ55" s="105">
        <v>51970.319999999992</v>
      </c>
      <c r="ULA55" s="90">
        <f t="shared" si="2582"/>
        <v>4330.8599999999997</v>
      </c>
      <c r="ULB55" s="115">
        <f t="shared" ref="ULB55" si="3771">ULA55</f>
        <v>4330.8599999999997</v>
      </c>
      <c r="ULC55" s="115">
        <f t="shared" si="2583"/>
        <v>4330.8599999999997</v>
      </c>
      <c r="ULD55" s="115">
        <f t="shared" si="2583"/>
        <v>4330.8599999999997</v>
      </c>
      <c r="ULE55" s="115">
        <f t="shared" si="2583"/>
        <v>4330.8599999999997</v>
      </c>
      <c r="ULF55" s="115">
        <f t="shared" si="2583"/>
        <v>4330.8599999999997</v>
      </c>
      <c r="ULG55" s="115">
        <f t="shared" si="2583"/>
        <v>4330.8599999999997</v>
      </c>
      <c r="ULH55" s="115">
        <f t="shared" si="2583"/>
        <v>4330.8599999999997</v>
      </c>
      <c r="ULI55" s="115">
        <f t="shared" si="2583"/>
        <v>4330.8599999999997</v>
      </c>
      <c r="ULJ55" s="115">
        <f t="shared" si="2583"/>
        <v>4330.8599999999997</v>
      </c>
      <c r="ULK55" s="115">
        <f t="shared" si="2583"/>
        <v>4330.8599999999997</v>
      </c>
      <c r="ULL55" s="115">
        <f t="shared" si="2583"/>
        <v>4330.8599999999997</v>
      </c>
      <c r="ULM55" s="115">
        <f t="shared" si="2583"/>
        <v>4330.8599999999997</v>
      </c>
      <c r="ULN55" s="95">
        <f t="shared" si="2584"/>
        <v>51970.32</v>
      </c>
      <c r="ULO55" s="106" t="s">
        <v>862</v>
      </c>
      <c r="ULP55" s="105">
        <v>51970.319999999992</v>
      </c>
      <c r="ULQ55" s="90">
        <f t="shared" si="2585"/>
        <v>4330.8599999999997</v>
      </c>
      <c r="ULR55" s="115">
        <f t="shared" ref="ULR55" si="3772">ULQ55</f>
        <v>4330.8599999999997</v>
      </c>
      <c r="ULS55" s="115">
        <f t="shared" si="2586"/>
        <v>4330.8599999999997</v>
      </c>
      <c r="ULT55" s="115">
        <f t="shared" si="2586"/>
        <v>4330.8599999999997</v>
      </c>
      <c r="ULU55" s="115">
        <f t="shared" si="2586"/>
        <v>4330.8599999999997</v>
      </c>
      <c r="ULV55" s="115">
        <f t="shared" si="2586"/>
        <v>4330.8599999999997</v>
      </c>
      <c r="ULW55" s="115">
        <f t="shared" si="2586"/>
        <v>4330.8599999999997</v>
      </c>
      <c r="ULX55" s="115">
        <f t="shared" si="2586"/>
        <v>4330.8599999999997</v>
      </c>
      <c r="ULY55" s="115">
        <f t="shared" si="2586"/>
        <v>4330.8599999999997</v>
      </c>
      <c r="ULZ55" s="115">
        <f t="shared" si="2586"/>
        <v>4330.8599999999997</v>
      </c>
      <c r="UMA55" s="115">
        <f t="shared" si="2586"/>
        <v>4330.8599999999997</v>
      </c>
      <c r="UMB55" s="115">
        <f t="shared" si="2586"/>
        <v>4330.8599999999997</v>
      </c>
      <c r="UMC55" s="115">
        <f t="shared" si="2586"/>
        <v>4330.8599999999997</v>
      </c>
      <c r="UMD55" s="95">
        <f t="shared" si="2587"/>
        <v>51970.32</v>
      </c>
      <c r="UME55" s="106" t="s">
        <v>862</v>
      </c>
      <c r="UMF55" s="105">
        <v>51970.319999999992</v>
      </c>
      <c r="UMG55" s="90">
        <f t="shared" si="2588"/>
        <v>4330.8599999999997</v>
      </c>
      <c r="UMH55" s="115">
        <f t="shared" ref="UMH55" si="3773">UMG55</f>
        <v>4330.8599999999997</v>
      </c>
      <c r="UMI55" s="115">
        <f t="shared" si="2589"/>
        <v>4330.8599999999997</v>
      </c>
      <c r="UMJ55" s="115">
        <f t="shared" si="2589"/>
        <v>4330.8599999999997</v>
      </c>
      <c r="UMK55" s="115">
        <f t="shared" si="2589"/>
        <v>4330.8599999999997</v>
      </c>
      <c r="UML55" s="115">
        <f t="shared" si="2589"/>
        <v>4330.8599999999997</v>
      </c>
      <c r="UMM55" s="115">
        <f t="shared" si="2589"/>
        <v>4330.8599999999997</v>
      </c>
      <c r="UMN55" s="115">
        <f t="shared" si="2589"/>
        <v>4330.8599999999997</v>
      </c>
      <c r="UMO55" s="115">
        <f t="shared" si="2589"/>
        <v>4330.8599999999997</v>
      </c>
      <c r="UMP55" s="115">
        <f t="shared" si="2589"/>
        <v>4330.8599999999997</v>
      </c>
      <c r="UMQ55" s="115">
        <f t="shared" si="2589"/>
        <v>4330.8599999999997</v>
      </c>
      <c r="UMR55" s="115">
        <f t="shared" si="2589"/>
        <v>4330.8599999999997</v>
      </c>
      <c r="UMS55" s="115">
        <f t="shared" si="2589"/>
        <v>4330.8599999999997</v>
      </c>
      <c r="UMT55" s="95">
        <f t="shared" si="2590"/>
        <v>51970.32</v>
      </c>
      <c r="UMU55" s="106" t="s">
        <v>862</v>
      </c>
      <c r="UMV55" s="105">
        <v>51970.319999999992</v>
      </c>
      <c r="UMW55" s="90">
        <f t="shared" si="2591"/>
        <v>4330.8599999999997</v>
      </c>
      <c r="UMX55" s="115">
        <f t="shared" ref="UMX55" si="3774">UMW55</f>
        <v>4330.8599999999997</v>
      </c>
      <c r="UMY55" s="115">
        <f t="shared" si="2592"/>
        <v>4330.8599999999997</v>
      </c>
      <c r="UMZ55" s="115">
        <f t="shared" si="2592"/>
        <v>4330.8599999999997</v>
      </c>
      <c r="UNA55" s="115">
        <f t="shared" si="2592"/>
        <v>4330.8599999999997</v>
      </c>
      <c r="UNB55" s="115">
        <f t="shared" si="2592"/>
        <v>4330.8599999999997</v>
      </c>
      <c r="UNC55" s="115">
        <f t="shared" si="2592"/>
        <v>4330.8599999999997</v>
      </c>
      <c r="UND55" s="115">
        <f t="shared" si="2592"/>
        <v>4330.8599999999997</v>
      </c>
      <c r="UNE55" s="115">
        <f t="shared" si="2592"/>
        <v>4330.8599999999997</v>
      </c>
      <c r="UNF55" s="115">
        <f t="shared" si="2592"/>
        <v>4330.8599999999997</v>
      </c>
      <c r="UNG55" s="115">
        <f t="shared" si="2592"/>
        <v>4330.8599999999997</v>
      </c>
      <c r="UNH55" s="115">
        <f t="shared" si="2592"/>
        <v>4330.8599999999997</v>
      </c>
      <c r="UNI55" s="115">
        <f t="shared" si="2592"/>
        <v>4330.8599999999997</v>
      </c>
      <c r="UNJ55" s="95">
        <f t="shared" si="2593"/>
        <v>51970.32</v>
      </c>
      <c r="UNK55" s="106" t="s">
        <v>862</v>
      </c>
      <c r="UNL55" s="105">
        <v>51970.319999999992</v>
      </c>
      <c r="UNM55" s="90">
        <f t="shared" si="2594"/>
        <v>4330.8599999999997</v>
      </c>
      <c r="UNN55" s="115">
        <f t="shared" ref="UNN55" si="3775">UNM55</f>
        <v>4330.8599999999997</v>
      </c>
      <c r="UNO55" s="115">
        <f t="shared" si="2595"/>
        <v>4330.8599999999997</v>
      </c>
      <c r="UNP55" s="115">
        <f t="shared" si="2595"/>
        <v>4330.8599999999997</v>
      </c>
      <c r="UNQ55" s="115">
        <f t="shared" si="2595"/>
        <v>4330.8599999999997</v>
      </c>
      <c r="UNR55" s="115">
        <f t="shared" si="2595"/>
        <v>4330.8599999999997</v>
      </c>
      <c r="UNS55" s="115">
        <f t="shared" si="2595"/>
        <v>4330.8599999999997</v>
      </c>
      <c r="UNT55" s="115">
        <f t="shared" si="2595"/>
        <v>4330.8599999999997</v>
      </c>
      <c r="UNU55" s="115">
        <f t="shared" si="2595"/>
        <v>4330.8599999999997</v>
      </c>
      <c r="UNV55" s="115">
        <f t="shared" si="2595"/>
        <v>4330.8599999999997</v>
      </c>
      <c r="UNW55" s="115">
        <f t="shared" si="2595"/>
        <v>4330.8599999999997</v>
      </c>
      <c r="UNX55" s="115">
        <f t="shared" si="2595"/>
        <v>4330.8599999999997</v>
      </c>
      <c r="UNY55" s="115">
        <f t="shared" si="2595"/>
        <v>4330.8599999999997</v>
      </c>
      <c r="UNZ55" s="95">
        <f t="shared" si="2596"/>
        <v>51970.32</v>
      </c>
      <c r="UOA55" s="106" t="s">
        <v>862</v>
      </c>
      <c r="UOB55" s="105">
        <v>51970.319999999992</v>
      </c>
      <c r="UOC55" s="90">
        <f t="shared" si="2597"/>
        <v>4330.8599999999997</v>
      </c>
      <c r="UOD55" s="115">
        <f t="shared" ref="UOD55" si="3776">UOC55</f>
        <v>4330.8599999999997</v>
      </c>
      <c r="UOE55" s="115">
        <f t="shared" si="2598"/>
        <v>4330.8599999999997</v>
      </c>
      <c r="UOF55" s="115">
        <f t="shared" si="2598"/>
        <v>4330.8599999999997</v>
      </c>
      <c r="UOG55" s="115">
        <f t="shared" si="2598"/>
        <v>4330.8599999999997</v>
      </c>
      <c r="UOH55" s="115">
        <f t="shared" si="2598"/>
        <v>4330.8599999999997</v>
      </c>
      <c r="UOI55" s="115">
        <f t="shared" si="2598"/>
        <v>4330.8599999999997</v>
      </c>
      <c r="UOJ55" s="115">
        <f t="shared" si="2598"/>
        <v>4330.8599999999997</v>
      </c>
      <c r="UOK55" s="115">
        <f t="shared" si="2598"/>
        <v>4330.8599999999997</v>
      </c>
      <c r="UOL55" s="115">
        <f t="shared" si="2598"/>
        <v>4330.8599999999997</v>
      </c>
      <c r="UOM55" s="115">
        <f t="shared" si="2598"/>
        <v>4330.8599999999997</v>
      </c>
      <c r="UON55" s="115">
        <f t="shared" si="2598"/>
        <v>4330.8599999999997</v>
      </c>
      <c r="UOO55" s="115">
        <f t="shared" si="2598"/>
        <v>4330.8599999999997</v>
      </c>
      <c r="UOP55" s="95">
        <f t="shared" si="2599"/>
        <v>51970.32</v>
      </c>
      <c r="UOQ55" s="106" t="s">
        <v>862</v>
      </c>
      <c r="UOR55" s="105">
        <v>51970.319999999992</v>
      </c>
      <c r="UOS55" s="90">
        <f t="shared" si="2600"/>
        <v>4330.8599999999997</v>
      </c>
      <c r="UOT55" s="115">
        <f t="shared" ref="UOT55" si="3777">UOS55</f>
        <v>4330.8599999999997</v>
      </c>
      <c r="UOU55" s="115">
        <f t="shared" si="2601"/>
        <v>4330.8599999999997</v>
      </c>
      <c r="UOV55" s="115">
        <f t="shared" si="2601"/>
        <v>4330.8599999999997</v>
      </c>
      <c r="UOW55" s="115">
        <f t="shared" si="2601"/>
        <v>4330.8599999999997</v>
      </c>
      <c r="UOX55" s="115">
        <f t="shared" si="2601"/>
        <v>4330.8599999999997</v>
      </c>
      <c r="UOY55" s="115">
        <f t="shared" si="2601"/>
        <v>4330.8599999999997</v>
      </c>
      <c r="UOZ55" s="115">
        <f t="shared" si="2601"/>
        <v>4330.8599999999997</v>
      </c>
      <c r="UPA55" s="115">
        <f t="shared" si="2601"/>
        <v>4330.8599999999997</v>
      </c>
      <c r="UPB55" s="115">
        <f t="shared" si="2601"/>
        <v>4330.8599999999997</v>
      </c>
      <c r="UPC55" s="115">
        <f t="shared" si="2601"/>
        <v>4330.8599999999997</v>
      </c>
      <c r="UPD55" s="115">
        <f t="shared" si="2601"/>
        <v>4330.8599999999997</v>
      </c>
      <c r="UPE55" s="115">
        <f t="shared" si="2601"/>
        <v>4330.8599999999997</v>
      </c>
      <c r="UPF55" s="95">
        <f t="shared" si="2602"/>
        <v>51970.32</v>
      </c>
      <c r="UPG55" s="106" t="s">
        <v>862</v>
      </c>
      <c r="UPH55" s="105">
        <v>51970.319999999992</v>
      </c>
      <c r="UPI55" s="90">
        <f t="shared" si="2603"/>
        <v>4330.8599999999997</v>
      </c>
      <c r="UPJ55" s="115">
        <f t="shared" ref="UPJ55" si="3778">UPI55</f>
        <v>4330.8599999999997</v>
      </c>
      <c r="UPK55" s="115">
        <f t="shared" si="2604"/>
        <v>4330.8599999999997</v>
      </c>
      <c r="UPL55" s="115">
        <f t="shared" si="2604"/>
        <v>4330.8599999999997</v>
      </c>
      <c r="UPM55" s="115">
        <f t="shared" si="2604"/>
        <v>4330.8599999999997</v>
      </c>
      <c r="UPN55" s="115">
        <f t="shared" si="2604"/>
        <v>4330.8599999999997</v>
      </c>
      <c r="UPO55" s="115">
        <f t="shared" si="2604"/>
        <v>4330.8599999999997</v>
      </c>
      <c r="UPP55" s="115">
        <f t="shared" si="2604"/>
        <v>4330.8599999999997</v>
      </c>
      <c r="UPQ55" s="115">
        <f t="shared" si="2604"/>
        <v>4330.8599999999997</v>
      </c>
      <c r="UPR55" s="115">
        <f t="shared" si="2604"/>
        <v>4330.8599999999997</v>
      </c>
      <c r="UPS55" s="115">
        <f t="shared" si="2604"/>
        <v>4330.8599999999997</v>
      </c>
      <c r="UPT55" s="115">
        <f t="shared" si="2604"/>
        <v>4330.8599999999997</v>
      </c>
      <c r="UPU55" s="115">
        <f t="shared" si="2604"/>
        <v>4330.8599999999997</v>
      </c>
      <c r="UPV55" s="95">
        <f t="shared" si="2605"/>
        <v>51970.32</v>
      </c>
      <c r="UPW55" s="106" t="s">
        <v>862</v>
      </c>
      <c r="UPX55" s="105">
        <v>51970.319999999992</v>
      </c>
      <c r="UPY55" s="90">
        <f t="shared" si="2606"/>
        <v>4330.8599999999997</v>
      </c>
      <c r="UPZ55" s="115">
        <f t="shared" ref="UPZ55" si="3779">UPY55</f>
        <v>4330.8599999999997</v>
      </c>
      <c r="UQA55" s="115">
        <f t="shared" si="2607"/>
        <v>4330.8599999999997</v>
      </c>
      <c r="UQB55" s="115">
        <f t="shared" si="2607"/>
        <v>4330.8599999999997</v>
      </c>
      <c r="UQC55" s="115">
        <f t="shared" si="2607"/>
        <v>4330.8599999999997</v>
      </c>
      <c r="UQD55" s="115">
        <f t="shared" si="2607"/>
        <v>4330.8599999999997</v>
      </c>
      <c r="UQE55" s="115">
        <f t="shared" si="2607"/>
        <v>4330.8599999999997</v>
      </c>
      <c r="UQF55" s="115">
        <f t="shared" si="2607"/>
        <v>4330.8599999999997</v>
      </c>
      <c r="UQG55" s="115">
        <f t="shared" si="2607"/>
        <v>4330.8599999999997</v>
      </c>
      <c r="UQH55" s="115">
        <f t="shared" si="2607"/>
        <v>4330.8599999999997</v>
      </c>
      <c r="UQI55" s="115">
        <f t="shared" si="2607"/>
        <v>4330.8599999999997</v>
      </c>
      <c r="UQJ55" s="115">
        <f t="shared" si="2607"/>
        <v>4330.8599999999997</v>
      </c>
      <c r="UQK55" s="115">
        <f t="shared" si="2607"/>
        <v>4330.8599999999997</v>
      </c>
      <c r="UQL55" s="95">
        <f t="shared" si="2608"/>
        <v>51970.32</v>
      </c>
      <c r="UQM55" s="106" t="s">
        <v>862</v>
      </c>
      <c r="UQN55" s="105">
        <v>51970.319999999992</v>
      </c>
      <c r="UQO55" s="90">
        <f t="shared" si="2609"/>
        <v>4330.8599999999997</v>
      </c>
      <c r="UQP55" s="115">
        <f t="shared" ref="UQP55" si="3780">UQO55</f>
        <v>4330.8599999999997</v>
      </c>
      <c r="UQQ55" s="115">
        <f t="shared" si="2610"/>
        <v>4330.8599999999997</v>
      </c>
      <c r="UQR55" s="115">
        <f t="shared" si="2610"/>
        <v>4330.8599999999997</v>
      </c>
      <c r="UQS55" s="115">
        <f t="shared" si="2610"/>
        <v>4330.8599999999997</v>
      </c>
      <c r="UQT55" s="115">
        <f t="shared" si="2610"/>
        <v>4330.8599999999997</v>
      </c>
      <c r="UQU55" s="115">
        <f t="shared" si="2610"/>
        <v>4330.8599999999997</v>
      </c>
      <c r="UQV55" s="115">
        <f t="shared" si="2610"/>
        <v>4330.8599999999997</v>
      </c>
      <c r="UQW55" s="115">
        <f t="shared" si="2610"/>
        <v>4330.8599999999997</v>
      </c>
      <c r="UQX55" s="115">
        <f t="shared" si="2610"/>
        <v>4330.8599999999997</v>
      </c>
      <c r="UQY55" s="115">
        <f t="shared" si="2610"/>
        <v>4330.8599999999997</v>
      </c>
      <c r="UQZ55" s="115">
        <f t="shared" si="2610"/>
        <v>4330.8599999999997</v>
      </c>
      <c r="URA55" s="115">
        <f t="shared" si="2610"/>
        <v>4330.8599999999997</v>
      </c>
      <c r="URB55" s="95">
        <f t="shared" si="2611"/>
        <v>51970.32</v>
      </c>
      <c r="URC55" s="106" t="s">
        <v>862</v>
      </c>
      <c r="URD55" s="105">
        <v>51970.319999999992</v>
      </c>
      <c r="URE55" s="90">
        <f t="shared" si="2612"/>
        <v>4330.8599999999997</v>
      </c>
      <c r="URF55" s="115">
        <f t="shared" ref="URF55" si="3781">URE55</f>
        <v>4330.8599999999997</v>
      </c>
      <c r="URG55" s="115">
        <f t="shared" si="2613"/>
        <v>4330.8599999999997</v>
      </c>
      <c r="URH55" s="115">
        <f t="shared" si="2613"/>
        <v>4330.8599999999997</v>
      </c>
      <c r="URI55" s="115">
        <f t="shared" si="2613"/>
        <v>4330.8599999999997</v>
      </c>
      <c r="URJ55" s="115">
        <f t="shared" si="2613"/>
        <v>4330.8599999999997</v>
      </c>
      <c r="URK55" s="115">
        <f t="shared" si="2613"/>
        <v>4330.8599999999997</v>
      </c>
      <c r="URL55" s="115">
        <f t="shared" si="2613"/>
        <v>4330.8599999999997</v>
      </c>
      <c r="URM55" s="115">
        <f t="shared" si="2613"/>
        <v>4330.8599999999997</v>
      </c>
      <c r="URN55" s="115">
        <f t="shared" si="2613"/>
        <v>4330.8599999999997</v>
      </c>
      <c r="URO55" s="115">
        <f t="shared" si="2613"/>
        <v>4330.8599999999997</v>
      </c>
      <c r="URP55" s="115">
        <f t="shared" si="2613"/>
        <v>4330.8599999999997</v>
      </c>
      <c r="URQ55" s="115">
        <f t="shared" si="2613"/>
        <v>4330.8599999999997</v>
      </c>
      <c r="URR55" s="95">
        <f t="shared" si="2614"/>
        <v>51970.32</v>
      </c>
      <c r="URS55" s="106" t="s">
        <v>862</v>
      </c>
      <c r="URT55" s="105">
        <v>51970.319999999992</v>
      </c>
      <c r="URU55" s="90">
        <f t="shared" si="2615"/>
        <v>4330.8599999999997</v>
      </c>
      <c r="URV55" s="115">
        <f t="shared" ref="URV55" si="3782">URU55</f>
        <v>4330.8599999999997</v>
      </c>
      <c r="URW55" s="115">
        <f t="shared" si="2616"/>
        <v>4330.8599999999997</v>
      </c>
      <c r="URX55" s="115">
        <f t="shared" si="2616"/>
        <v>4330.8599999999997</v>
      </c>
      <c r="URY55" s="115">
        <f t="shared" si="2616"/>
        <v>4330.8599999999997</v>
      </c>
      <c r="URZ55" s="115">
        <f t="shared" si="2616"/>
        <v>4330.8599999999997</v>
      </c>
      <c r="USA55" s="115">
        <f t="shared" si="2616"/>
        <v>4330.8599999999997</v>
      </c>
      <c r="USB55" s="115">
        <f t="shared" si="2616"/>
        <v>4330.8599999999997</v>
      </c>
      <c r="USC55" s="115">
        <f t="shared" si="2616"/>
        <v>4330.8599999999997</v>
      </c>
      <c r="USD55" s="115">
        <f t="shared" si="2616"/>
        <v>4330.8599999999997</v>
      </c>
      <c r="USE55" s="115">
        <f t="shared" si="2616"/>
        <v>4330.8599999999997</v>
      </c>
      <c r="USF55" s="115">
        <f t="shared" si="2616"/>
        <v>4330.8599999999997</v>
      </c>
      <c r="USG55" s="115">
        <f t="shared" si="2616"/>
        <v>4330.8599999999997</v>
      </c>
      <c r="USH55" s="95">
        <f t="shared" si="2617"/>
        <v>51970.32</v>
      </c>
      <c r="USI55" s="106" t="s">
        <v>862</v>
      </c>
      <c r="USJ55" s="105">
        <v>51970.319999999992</v>
      </c>
      <c r="USK55" s="90">
        <f t="shared" si="2618"/>
        <v>4330.8599999999997</v>
      </c>
      <c r="USL55" s="115">
        <f t="shared" ref="USL55" si="3783">USK55</f>
        <v>4330.8599999999997</v>
      </c>
      <c r="USM55" s="115">
        <f t="shared" si="2619"/>
        <v>4330.8599999999997</v>
      </c>
      <c r="USN55" s="115">
        <f t="shared" si="2619"/>
        <v>4330.8599999999997</v>
      </c>
      <c r="USO55" s="115">
        <f t="shared" si="2619"/>
        <v>4330.8599999999997</v>
      </c>
      <c r="USP55" s="115">
        <f t="shared" si="2619"/>
        <v>4330.8599999999997</v>
      </c>
      <c r="USQ55" s="115">
        <f t="shared" si="2619"/>
        <v>4330.8599999999997</v>
      </c>
      <c r="USR55" s="115">
        <f t="shared" si="2619"/>
        <v>4330.8599999999997</v>
      </c>
      <c r="USS55" s="115">
        <f t="shared" si="2619"/>
        <v>4330.8599999999997</v>
      </c>
      <c r="UST55" s="115">
        <f t="shared" si="2619"/>
        <v>4330.8599999999997</v>
      </c>
      <c r="USU55" s="115">
        <f t="shared" si="2619"/>
        <v>4330.8599999999997</v>
      </c>
      <c r="USV55" s="115">
        <f t="shared" si="2619"/>
        <v>4330.8599999999997</v>
      </c>
      <c r="USW55" s="115">
        <f t="shared" si="2619"/>
        <v>4330.8599999999997</v>
      </c>
      <c r="USX55" s="95">
        <f t="shared" si="2620"/>
        <v>51970.32</v>
      </c>
      <c r="USY55" s="106" t="s">
        <v>862</v>
      </c>
      <c r="USZ55" s="105">
        <v>51970.319999999992</v>
      </c>
      <c r="UTA55" s="90">
        <f t="shared" si="2621"/>
        <v>4330.8599999999997</v>
      </c>
      <c r="UTB55" s="115">
        <f t="shared" ref="UTB55" si="3784">UTA55</f>
        <v>4330.8599999999997</v>
      </c>
      <c r="UTC55" s="115">
        <f t="shared" si="2622"/>
        <v>4330.8599999999997</v>
      </c>
      <c r="UTD55" s="115">
        <f t="shared" si="2622"/>
        <v>4330.8599999999997</v>
      </c>
      <c r="UTE55" s="115">
        <f t="shared" si="2622"/>
        <v>4330.8599999999997</v>
      </c>
      <c r="UTF55" s="115">
        <f t="shared" si="2622"/>
        <v>4330.8599999999997</v>
      </c>
      <c r="UTG55" s="115">
        <f t="shared" si="2622"/>
        <v>4330.8599999999997</v>
      </c>
      <c r="UTH55" s="115">
        <f t="shared" si="2622"/>
        <v>4330.8599999999997</v>
      </c>
      <c r="UTI55" s="115">
        <f t="shared" si="2622"/>
        <v>4330.8599999999997</v>
      </c>
      <c r="UTJ55" s="115">
        <f t="shared" si="2622"/>
        <v>4330.8599999999997</v>
      </c>
      <c r="UTK55" s="115">
        <f t="shared" si="2622"/>
        <v>4330.8599999999997</v>
      </c>
      <c r="UTL55" s="115">
        <f t="shared" si="2622"/>
        <v>4330.8599999999997</v>
      </c>
      <c r="UTM55" s="115">
        <f t="shared" si="2622"/>
        <v>4330.8599999999997</v>
      </c>
      <c r="UTN55" s="95">
        <f t="shared" si="2623"/>
        <v>51970.32</v>
      </c>
      <c r="UTO55" s="106" t="s">
        <v>862</v>
      </c>
      <c r="UTP55" s="105">
        <v>51970.319999999992</v>
      </c>
      <c r="UTQ55" s="90">
        <f t="shared" si="2624"/>
        <v>4330.8599999999997</v>
      </c>
      <c r="UTR55" s="115">
        <f t="shared" ref="UTR55" si="3785">UTQ55</f>
        <v>4330.8599999999997</v>
      </c>
      <c r="UTS55" s="115">
        <f t="shared" si="2625"/>
        <v>4330.8599999999997</v>
      </c>
      <c r="UTT55" s="115">
        <f t="shared" si="2625"/>
        <v>4330.8599999999997</v>
      </c>
      <c r="UTU55" s="115">
        <f t="shared" si="2625"/>
        <v>4330.8599999999997</v>
      </c>
      <c r="UTV55" s="115">
        <f t="shared" si="2625"/>
        <v>4330.8599999999997</v>
      </c>
      <c r="UTW55" s="115">
        <f t="shared" si="2625"/>
        <v>4330.8599999999997</v>
      </c>
      <c r="UTX55" s="115">
        <f t="shared" si="2625"/>
        <v>4330.8599999999997</v>
      </c>
      <c r="UTY55" s="115">
        <f t="shared" si="2625"/>
        <v>4330.8599999999997</v>
      </c>
      <c r="UTZ55" s="115">
        <f t="shared" si="2625"/>
        <v>4330.8599999999997</v>
      </c>
      <c r="UUA55" s="115">
        <f t="shared" si="2625"/>
        <v>4330.8599999999997</v>
      </c>
      <c r="UUB55" s="115">
        <f t="shared" si="2625"/>
        <v>4330.8599999999997</v>
      </c>
      <c r="UUC55" s="115">
        <f t="shared" si="2625"/>
        <v>4330.8599999999997</v>
      </c>
      <c r="UUD55" s="95">
        <f t="shared" si="2626"/>
        <v>51970.32</v>
      </c>
      <c r="UUE55" s="106" t="s">
        <v>862</v>
      </c>
      <c r="UUF55" s="105">
        <v>51970.319999999992</v>
      </c>
      <c r="UUG55" s="90">
        <f t="shared" si="2627"/>
        <v>4330.8599999999997</v>
      </c>
      <c r="UUH55" s="115">
        <f t="shared" ref="UUH55" si="3786">UUG55</f>
        <v>4330.8599999999997</v>
      </c>
      <c r="UUI55" s="115">
        <f t="shared" si="2628"/>
        <v>4330.8599999999997</v>
      </c>
      <c r="UUJ55" s="115">
        <f t="shared" si="2628"/>
        <v>4330.8599999999997</v>
      </c>
      <c r="UUK55" s="115">
        <f t="shared" si="2628"/>
        <v>4330.8599999999997</v>
      </c>
      <c r="UUL55" s="115">
        <f t="shared" si="2628"/>
        <v>4330.8599999999997</v>
      </c>
      <c r="UUM55" s="115">
        <f t="shared" si="2628"/>
        <v>4330.8599999999997</v>
      </c>
      <c r="UUN55" s="115">
        <f t="shared" si="2628"/>
        <v>4330.8599999999997</v>
      </c>
      <c r="UUO55" s="115">
        <f t="shared" si="2628"/>
        <v>4330.8599999999997</v>
      </c>
      <c r="UUP55" s="115">
        <f t="shared" si="2628"/>
        <v>4330.8599999999997</v>
      </c>
      <c r="UUQ55" s="115">
        <f t="shared" si="2628"/>
        <v>4330.8599999999997</v>
      </c>
      <c r="UUR55" s="115">
        <f t="shared" si="2628"/>
        <v>4330.8599999999997</v>
      </c>
      <c r="UUS55" s="115">
        <f t="shared" si="2628"/>
        <v>4330.8599999999997</v>
      </c>
      <c r="UUT55" s="95">
        <f t="shared" si="2629"/>
        <v>51970.32</v>
      </c>
      <c r="UUU55" s="106" t="s">
        <v>862</v>
      </c>
      <c r="UUV55" s="105">
        <v>51970.319999999992</v>
      </c>
      <c r="UUW55" s="90">
        <f t="shared" si="2630"/>
        <v>4330.8599999999997</v>
      </c>
      <c r="UUX55" s="115">
        <f t="shared" ref="UUX55" si="3787">UUW55</f>
        <v>4330.8599999999997</v>
      </c>
      <c r="UUY55" s="115">
        <f t="shared" si="2631"/>
        <v>4330.8599999999997</v>
      </c>
      <c r="UUZ55" s="115">
        <f t="shared" si="2631"/>
        <v>4330.8599999999997</v>
      </c>
      <c r="UVA55" s="115">
        <f t="shared" si="2631"/>
        <v>4330.8599999999997</v>
      </c>
      <c r="UVB55" s="115">
        <f t="shared" si="2631"/>
        <v>4330.8599999999997</v>
      </c>
      <c r="UVC55" s="115">
        <f t="shared" si="2631"/>
        <v>4330.8599999999997</v>
      </c>
      <c r="UVD55" s="115">
        <f t="shared" si="2631"/>
        <v>4330.8599999999997</v>
      </c>
      <c r="UVE55" s="115">
        <f t="shared" si="2631"/>
        <v>4330.8599999999997</v>
      </c>
      <c r="UVF55" s="115">
        <f t="shared" si="2631"/>
        <v>4330.8599999999997</v>
      </c>
      <c r="UVG55" s="115">
        <f t="shared" si="2631"/>
        <v>4330.8599999999997</v>
      </c>
      <c r="UVH55" s="115">
        <f t="shared" si="2631"/>
        <v>4330.8599999999997</v>
      </c>
      <c r="UVI55" s="115">
        <f t="shared" si="2631"/>
        <v>4330.8599999999997</v>
      </c>
      <c r="UVJ55" s="95">
        <f t="shared" si="2632"/>
        <v>51970.32</v>
      </c>
      <c r="UVK55" s="106" t="s">
        <v>862</v>
      </c>
      <c r="UVL55" s="105">
        <v>51970.319999999992</v>
      </c>
      <c r="UVM55" s="90">
        <f t="shared" si="2633"/>
        <v>4330.8599999999997</v>
      </c>
      <c r="UVN55" s="115">
        <f t="shared" ref="UVN55" si="3788">UVM55</f>
        <v>4330.8599999999997</v>
      </c>
      <c r="UVO55" s="115">
        <f t="shared" si="2634"/>
        <v>4330.8599999999997</v>
      </c>
      <c r="UVP55" s="115">
        <f t="shared" si="2634"/>
        <v>4330.8599999999997</v>
      </c>
      <c r="UVQ55" s="115">
        <f t="shared" si="2634"/>
        <v>4330.8599999999997</v>
      </c>
      <c r="UVR55" s="115">
        <f t="shared" si="2634"/>
        <v>4330.8599999999997</v>
      </c>
      <c r="UVS55" s="115">
        <f t="shared" si="2634"/>
        <v>4330.8599999999997</v>
      </c>
      <c r="UVT55" s="115">
        <f t="shared" si="2634"/>
        <v>4330.8599999999997</v>
      </c>
      <c r="UVU55" s="115">
        <f t="shared" si="2634"/>
        <v>4330.8599999999997</v>
      </c>
      <c r="UVV55" s="115">
        <f t="shared" si="2634"/>
        <v>4330.8599999999997</v>
      </c>
      <c r="UVW55" s="115">
        <f t="shared" si="2634"/>
        <v>4330.8599999999997</v>
      </c>
      <c r="UVX55" s="115">
        <f t="shared" si="2634"/>
        <v>4330.8599999999997</v>
      </c>
      <c r="UVY55" s="115">
        <f t="shared" si="2634"/>
        <v>4330.8599999999997</v>
      </c>
      <c r="UVZ55" s="95">
        <f t="shared" si="2635"/>
        <v>51970.32</v>
      </c>
      <c r="UWA55" s="106" t="s">
        <v>862</v>
      </c>
      <c r="UWB55" s="105">
        <v>51970.319999999992</v>
      </c>
      <c r="UWC55" s="90">
        <f t="shared" si="2636"/>
        <v>4330.8599999999997</v>
      </c>
      <c r="UWD55" s="115">
        <f t="shared" ref="UWD55" si="3789">UWC55</f>
        <v>4330.8599999999997</v>
      </c>
      <c r="UWE55" s="115">
        <f t="shared" si="2637"/>
        <v>4330.8599999999997</v>
      </c>
      <c r="UWF55" s="115">
        <f t="shared" si="2637"/>
        <v>4330.8599999999997</v>
      </c>
      <c r="UWG55" s="115">
        <f t="shared" si="2637"/>
        <v>4330.8599999999997</v>
      </c>
      <c r="UWH55" s="115">
        <f t="shared" si="2637"/>
        <v>4330.8599999999997</v>
      </c>
      <c r="UWI55" s="115">
        <f t="shared" si="2637"/>
        <v>4330.8599999999997</v>
      </c>
      <c r="UWJ55" s="115">
        <f t="shared" si="2637"/>
        <v>4330.8599999999997</v>
      </c>
      <c r="UWK55" s="115">
        <f t="shared" si="2637"/>
        <v>4330.8599999999997</v>
      </c>
      <c r="UWL55" s="115">
        <f t="shared" si="2637"/>
        <v>4330.8599999999997</v>
      </c>
      <c r="UWM55" s="115">
        <f t="shared" si="2637"/>
        <v>4330.8599999999997</v>
      </c>
      <c r="UWN55" s="115">
        <f t="shared" si="2637"/>
        <v>4330.8599999999997</v>
      </c>
      <c r="UWO55" s="115">
        <f t="shared" si="2637"/>
        <v>4330.8599999999997</v>
      </c>
      <c r="UWP55" s="95">
        <f t="shared" si="2638"/>
        <v>51970.32</v>
      </c>
      <c r="UWQ55" s="106" t="s">
        <v>862</v>
      </c>
      <c r="UWR55" s="105">
        <v>51970.319999999992</v>
      </c>
      <c r="UWS55" s="90">
        <f t="shared" si="2639"/>
        <v>4330.8599999999997</v>
      </c>
      <c r="UWT55" s="115">
        <f t="shared" ref="UWT55" si="3790">UWS55</f>
        <v>4330.8599999999997</v>
      </c>
      <c r="UWU55" s="115">
        <f t="shared" si="2640"/>
        <v>4330.8599999999997</v>
      </c>
      <c r="UWV55" s="115">
        <f t="shared" si="2640"/>
        <v>4330.8599999999997</v>
      </c>
      <c r="UWW55" s="115">
        <f t="shared" si="2640"/>
        <v>4330.8599999999997</v>
      </c>
      <c r="UWX55" s="115">
        <f t="shared" si="2640"/>
        <v>4330.8599999999997</v>
      </c>
      <c r="UWY55" s="115">
        <f t="shared" si="2640"/>
        <v>4330.8599999999997</v>
      </c>
      <c r="UWZ55" s="115">
        <f t="shared" si="2640"/>
        <v>4330.8599999999997</v>
      </c>
      <c r="UXA55" s="115">
        <f t="shared" si="2640"/>
        <v>4330.8599999999997</v>
      </c>
      <c r="UXB55" s="115">
        <f t="shared" si="2640"/>
        <v>4330.8599999999997</v>
      </c>
      <c r="UXC55" s="115">
        <f t="shared" si="2640"/>
        <v>4330.8599999999997</v>
      </c>
      <c r="UXD55" s="115">
        <f t="shared" si="2640"/>
        <v>4330.8599999999997</v>
      </c>
      <c r="UXE55" s="115">
        <f t="shared" si="2640"/>
        <v>4330.8599999999997</v>
      </c>
      <c r="UXF55" s="95">
        <f t="shared" si="2641"/>
        <v>51970.32</v>
      </c>
      <c r="UXG55" s="106" t="s">
        <v>862</v>
      </c>
      <c r="UXH55" s="105">
        <v>51970.319999999992</v>
      </c>
      <c r="UXI55" s="90">
        <f t="shared" si="2642"/>
        <v>4330.8599999999997</v>
      </c>
      <c r="UXJ55" s="115">
        <f t="shared" ref="UXJ55" si="3791">UXI55</f>
        <v>4330.8599999999997</v>
      </c>
      <c r="UXK55" s="115">
        <f t="shared" si="2643"/>
        <v>4330.8599999999997</v>
      </c>
      <c r="UXL55" s="115">
        <f t="shared" si="2643"/>
        <v>4330.8599999999997</v>
      </c>
      <c r="UXM55" s="115">
        <f t="shared" si="2643"/>
        <v>4330.8599999999997</v>
      </c>
      <c r="UXN55" s="115">
        <f t="shared" si="2643"/>
        <v>4330.8599999999997</v>
      </c>
      <c r="UXO55" s="115">
        <f t="shared" si="2643"/>
        <v>4330.8599999999997</v>
      </c>
      <c r="UXP55" s="115">
        <f t="shared" si="2643"/>
        <v>4330.8599999999997</v>
      </c>
      <c r="UXQ55" s="115">
        <f t="shared" si="2643"/>
        <v>4330.8599999999997</v>
      </c>
      <c r="UXR55" s="115">
        <f t="shared" si="2643"/>
        <v>4330.8599999999997</v>
      </c>
      <c r="UXS55" s="115">
        <f t="shared" si="2643"/>
        <v>4330.8599999999997</v>
      </c>
      <c r="UXT55" s="115">
        <f t="shared" si="2643"/>
        <v>4330.8599999999997</v>
      </c>
      <c r="UXU55" s="115">
        <f t="shared" si="2643"/>
        <v>4330.8599999999997</v>
      </c>
      <c r="UXV55" s="95">
        <f t="shared" si="2644"/>
        <v>51970.32</v>
      </c>
      <c r="UXW55" s="106" t="s">
        <v>862</v>
      </c>
      <c r="UXX55" s="105">
        <v>51970.319999999992</v>
      </c>
      <c r="UXY55" s="90">
        <f t="shared" si="2645"/>
        <v>4330.8599999999997</v>
      </c>
      <c r="UXZ55" s="115">
        <f t="shared" ref="UXZ55" si="3792">UXY55</f>
        <v>4330.8599999999997</v>
      </c>
      <c r="UYA55" s="115">
        <f t="shared" si="2646"/>
        <v>4330.8599999999997</v>
      </c>
      <c r="UYB55" s="115">
        <f t="shared" si="2646"/>
        <v>4330.8599999999997</v>
      </c>
      <c r="UYC55" s="115">
        <f t="shared" si="2646"/>
        <v>4330.8599999999997</v>
      </c>
      <c r="UYD55" s="115">
        <f t="shared" si="2646"/>
        <v>4330.8599999999997</v>
      </c>
      <c r="UYE55" s="115">
        <f t="shared" si="2646"/>
        <v>4330.8599999999997</v>
      </c>
      <c r="UYF55" s="115">
        <f t="shared" si="2646"/>
        <v>4330.8599999999997</v>
      </c>
      <c r="UYG55" s="115">
        <f t="shared" si="2646"/>
        <v>4330.8599999999997</v>
      </c>
      <c r="UYH55" s="115">
        <f t="shared" si="2646"/>
        <v>4330.8599999999997</v>
      </c>
      <c r="UYI55" s="115">
        <f t="shared" si="2646"/>
        <v>4330.8599999999997</v>
      </c>
      <c r="UYJ55" s="115">
        <f t="shared" si="2646"/>
        <v>4330.8599999999997</v>
      </c>
      <c r="UYK55" s="115">
        <f t="shared" si="2646"/>
        <v>4330.8599999999997</v>
      </c>
      <c r="UYL55" s="95">
        <f t="shared" si="2647"/>
        <v>51970.32</v>
      </c>
      <c r="UYM55" s="106" t="s">
        <v>862</v>
      </c>
      <c r="UYN55" s="105">
        <v>51970.319999999992</v>
      </c>
      <c r="UYO55" s="90">
        <f t="shared" si="2648"/>
        <v>4330.8599999999997</v>
      </c>
      <c r="UYP55" s="115">
        <f t="shared" ref="UYP55" si="3793">UYO55</f>
        <v>4330.8599999999997</v>
      </c>
      <c r="UYQ55" s="115">
        <f t="shared" si="2649"/>
        <v>4330.8599999999997</v>
      </c>
      <c r="UYR55" s="115">
        <f t="shared" si="2649"/>
        <v>4330.8599999999997</v>
      </c>
      <c r="UYS55" s="115">
        <f t="shared" si="2649"/>
        <v>4330.8599999999997</v>
      </c>
      <c r="UYT55" s="115">
        <f t="shared" si="2649"/>
        <v>4330.8599999999997</v>
      </c>
      <c r="UYU55" s="115">
        <f t="shared" si="2649"/>
        <v>4330.8599999999997</v>
      </c>
      <c r="UYV55" s="115">
        <f t="shared" si="2649"/>
        <v>4330.8599999999997</v>
      </c>
      <c r="UYW55" s="115">
        <f t="shared" si="2649"/>
        <v>4330.8599999999997</v>
      </c>
      <c r="UYX55" s="115">
        <f t="shared" si="2649"/>
        <v>4330.8599999999997</v>
      </c>
      <c r="UYY55" s="115">
        <f t="shared" si="2649"/>
        <v>4330.8599999999997</v>
      </c>
      <c r="UYZ55" s="115">
        <f t="shared" si="2649"/>
        <v>4330.8599999999997</v>
      </c>
      <c r="UZA55" s="115">
        <f t="shared" si="2649"/>
        <v>4330.8599999999997</v>
      </c>
      <c r="UZB55" s="95">
        <f t="shared" si="2650"/>
        <v>51970.32</v>
      </c>
      <c r="UZC55" s="106" t="s">
        <v>862</v>
      </c>
      <c r="UZD55" s="105">
        <v>51970.319999999992</v>
      </c>
      <c r="UZE55" s="90">
        <f t="shared" si="2651"/>
        <v>4330.8599999999997</v>
      </c>
      <c r="UZF55" s="115">
        <f t="shared" ref="UZF55" si="3794">UZE55</f>
        <v>4330.8599999999997</v>
      </c>
      <c r="UZG55" s="115">
        <f t="shared" si="2652"/>
        <v>4330.8599999999997</v>
      </c>
      <c r="UZH55" s="115">
        <f t="shared" si="2652"/>
        <v>4330.8599999999997</v>
      </c>
      <c r="UZI55" s="115">
        <f t="shared" si="2652"/>
        <v>4330.8599999999997</v>
      </c>
      <c r="UZJ55" s="115">
        <f t="shared" si="2652"/>
        <v>4330.8599999999997</v>
      </c>
      <c r="UZK55" s="115">
        <f t="shared" si="2652"/>
        <v>4330.8599999999997</v>
      </c>
      <c r="UZL55" s="115">
        <f t="shared" si="2652"/>
        <v>4330.8599999999997</v>
      </c>
      <c r="UZM55" s="115">
        <f t="shared" si="2652"/>
        <v>4330.8599999999997</v>
      </c>
      <c r="UZN55" s="115">
        <f t="shared" si="2652"/>
        <v>4330.8599999999997</v>
      </c>
      <c r="UZO55" s="115">
        <f t="shared" si="2652"/>
        <v>4330.8599999999997</v>
      </c>
      <c r="UZP55" s="115">
        <f t="shared" si="2652"/>
        <v>4330.8599999999997</v>
      </c>
      <c r="UZQ55" s="115">
        <f t="shared" si="2652"/>
        <v>4330.8599999999997</v>
      </c>
      <c r="UZR55" s="95">
        <f t="shared" si="2653"/>
        <v>51970.32</v>
      </c>
      <c r="UZS55" s="106" t="s">
        <v>862</v>
      </c>
      <c r="UZT55" s="105">
        <v>51970.319999999992</v>
      </c>
      <c r="UZU55" s="90">
        <f t="shared" si="2654"/>
        <v>4330.8599999999997</v>
      </c>
      <c r="UZV55" s="115">
        <f t="shared" ref="UZV55" si="3795">UZU55</f>
        <v>4330.8599999999997</v>
      </c>
      <c r="UZW55" s="115">
        <f t="shared" si="2655"/>
        <v>4330.8599999999997</v>
      </c>
      <c r="UZX55" s="115">
        <f t="shared" si="2655"/>
        <v>4330.8599999999997</v>
      </c>
      <c r="UZY55" s="115">
        <f t="shared" si="2655"/>
        <v>4330.8599999999997</v>
      </c>
      <c r="UZZ55" s="115">
        <f t="shared" si="2655"/>
        <v>4330.8599999999997</v>
      </c>
      <c r="VAA55" s="115">
        <f t="shared" si="2655"/>
        <v>4330.8599999999997</v>
      </c>
      <c r="VAB55" s="115">
        <f t="shared" si="2655"/>
        <v>4330.8599999999997</v>
      </c>
      <c r="VAC55" s="115">
        <f t="shared" si="2655"/>
        <v>4330.8599999999997</v>
      </c>
      <c r="VAD55" s="115">
        <f t="shared" si="2655"/>
        <v>4330.8599999999997</v>
      </c>
      <c r="VAE55" s="115">
        <f t="shared" si="2655"/>
        <v>4330.8599999999997</v>
      </c>
      <c r="VAF55" s="115">
        <f t="shared" si="2655"/>
        <v>4330.8599999999997</v>
      </c>
      <c r="VAG55" s="115">
        <f t="shared" si="2655"/>
        <v>4330.8599999999997</v>
      </c>
      <c r="VAH55" s="95">
        <f t="shared" si="2656"/>
        <v>51970.32</v>
      </c>
      <c r="VAI55" s="106" t="s">
        <v>862</v>
      </c>
      <c r="VAJ55" s="105">
        <v>51970.319999999992</v>
      </c>
      <c r="VAK55" s="90">
        <f t="shared" si="2657"/>
        <v>4330.8599999999997</v>
      </c>
      <c r="VAL55" s="115">
        <f t="shared" ref="VAL55" si="3796">VAK55</f>
        <v>4330.8599999999997</v>
      </c>
      <c r="VAM55" s="115">
        <f t="shared" si="2658"/>
        <v>4330.8599999999997</v>
      </c>
      <c r="VAN55" s="115">
        <f t="shared" si="2658"/>
        <v>4330.8599999999997</v>
      </c>
      <c r="VAO55" s="115">
        <f t="shared" si="2658"/>
        <v>4330.8599999999997</v>
      </c>
      <c r="VAP55" s="115">
        <f t="shared" si="2658"/>
        <v>4330.8599999999997</v>
      </c>
      <c r="VAQ55" s="115">
        <f t="shared" si="2658"/>
        <v>4330.8599999999997</v>
      </c>
      <c r="VAR55" s="115">
        <f t="shared" si="2658"/>
        <v>4330.8599999999997</v>
      </c>
      <c r="VAS55" s="115">
        <f t="shared" si="2658"/>
        <v>4330.8599999999997</v>
      </c>
      <c r="VAT55" s="115">
        <f t="shared" si="2658"/>
        <v>4330.8599999999997</v>
      </c>
      <c r="VAU55" s="115">
        <f t="shared" si="2658"/>
        <v>4330.8599999999997</v>
      </c>
      <c r="VAV55" s="115">
        <f t="shared" si="2658"/>
        <v>4330.8599999999997</v>
      </c>
      <c r="VAW55" s="115">
        <f t="shared" si="2658"/>
        <v>4330.8599999999997</v>
      </c>
      <c r="VAX55" s="95">
        <f t="shared" si="2659"/>
        <v>51970.32</v>
      </c>
      <c r="VAY55" s="106" t="s">
        <v>862</v>
      </c>
      <c r="VAZ55" s="105">
        <v>51970.319999999992</v>
      </c>
      <c r="VBA55" s="90">
        <f t="shared" si="2660"/>
        <v>4330.8599999999997</v>
      </c>
      <c r="VBB55" s="115">
        <f t="shared" ref="VBB55" si="3797">VBA55</f>
        <v>4330.8599999999997</v>
      </c>
      <c r="VBC55" s="115">
        <f t="shared" si="2661"/>
        <v>4330.8599999999997</v>
      </c>
      <c r="VBD55" s="115">
        <f t="shared" si="2661"/>
        <v>4330.8599999999997</v>
      </c>
      <c r="VBE55" s="115">
        <f t="shared" si="2661"/>
        <v>4330.8599999999997</v>
      </c>
      <c r="VBF55" s="115">
        <f t="shared" si="2661"/>
        <v>4330.8599999999997</v>
      </c>
      <c r="VBG55" s="115">
        <f t="shared" si="2661"/>
        <v>4330.8599999999997</v>
      </c>
      <c r="VBH55" s="115">
        <f t="shared" si="2661"/>
        <v>4330.8599999999997</v>
      </c>
      <c r="VBI55" s="115">
        <f t="shared" si="2661"/>
        <v>4330.8599999999997</v>
      </c>
      <c r="VBJ55" s="115">
        <f t="shared" si="2661"/>
        <v>4330.8599999999997</v>
      </c>
      <c r="VBK55" s="115">
        <f t="shared" si="2661"/>
        <v>4330.8599999999997</v>
      </c>
      <c r="VBL55" s="115">
        <f t="shared" si="2661"/>
        <v>4330.8599999999997</v>
      </c>
      <c r="VBM55" s="115">
        <f t="shared" si="2661"/>
        <v>4330.8599999999997</v>
      </c>
      <c r="VBN55" s="95">
        <f t="shared" si="2662"/>
        <v>51970.32</v>
      </c>
      <c r="VBO55" s="106" t="s">
        <v>862</v>
      </c>
      <c r="VBP55" s="105">
        <v>51970.319999999992</v>
      </c>
      <c r="VBQ55" s="90">
        <f t="shared" si="2663"/>
        <v>4330.8599999999997</v>
      </c>
      <c r="VBR55" s="115">
        <f t="shared" ref="VBR55" si="3798">VBQ55</f>
        <v>4330.8599999999997</v>
      </c>
      <c r="VBS55" s="115">
        <f t="shared" si="2664"/>
        <v>4330.8599999999997</v>
      </c>
      <c r="VBT55" s="115">
        <f t="shared" si="2664"/>
        <v>4330.8599999999997</v>
      </c>
      <c r="VBU55" s="115">
        <f t="shared" si="2664"/>
        <v>4330.8599999999997</v>
      </c>
      <c r="VBV55" s="115">
        <f t="shared" si="2664"/>
        <v>4330.8599999999997</v>
      </c>
      <c r="VBW55" s="115">
        <f t="shared" si="2664"/>
        <v>4330.8599999999997</v>
      </c>
      <c r="VBX55" s="115">
        <f t="shared" si="2664"/>
        <v>4330.8599999999997</v>
      </c>
      <c r="VBY55" s="115">
        <f t="shared" si="2664"/>
        <v>4330.8599999999997</v>
      </c>
      <c r="VBZ55" s="115">
        <f t="shared" si="2664"/>
        <v>4330.8599999999997</v>
      </c>
      <c r="VCA55" s="115">
        <f t="shared" si="2664"/>
        <v>4330.8599999999997</v>
      </c>
      <c r="VCB55" s="115">
        <f t="shared" si="2664"/>
        <v>4330.8599999999997</v>
      </c>
      <c r="VCC55" s="115">
        <f t="shared" si="2664"/>
        <v>4330.8599999999997</v>
      </c>
      <c r="VCD55" s="95">
        <f t="shared" si="2665"/>
        <v>51970.32</v>
      </c>
      <c r="VCE55" s="106" t="s">
        <v>862</v>
      </c>
      <c r="VCF55" s="105">
        <v>51970.319999999992</v>
      </c>
      <c r="VCG55" s="90">
        <f t="shared" si="2666"/>
        <v>4330.8599999999997</v>
      </c>
      <c r="VCH55" s="115">
        <f t="shared" ref="VCH55" si="3799">VCG55</f>
        <v>4330.8599999999997</v>
      </c>
      <c r="VCI55" s="115">
        <f t="shared" si="2667"/>
        <v>4330.8599999999997</v>
      </c>
      <c r="VCJ55" s="115">
        <f t="shared" si="2667"/>
        <v>4330.8599999999997</v>
      </c>
      <c r="VCK55" s="115">
        <f t="shared" si="2667"/>
        <v>4330.8599999999997</v>
      </c>
      <c r="VCL55" s="115">
        <f t="shared" si="2667"/>
        <v>4330.8599999999997</v>
      </c>
      <c r="VCM55" s="115">
        <f t="shared" si="2667"/>
        <v>4330.8599999999997</v>
      </c>
      <c r="VCN55" s="115">
        <f t="shared" si="2667"/>
        <v>4330.8599999999997</v>
      </c>
      <c r="VCO55" s="115">
        <f t="shared" si="2667"/>
        <v>4330.8599999999997</v>
      </c>
      <c r="VCP55" s="115">
        <f t="shared" si="2667"/>
        <v>4330.8599999999997</v>
      </c>
      <c r="VCQ55" s="115">
        <f t="shared" si="2667"/>
        <v>4330.8599999999997</v>
      </c>
      <c r="VCR55" s="115">
        <f t="shared" si="2667"/>
        <v>4330.8599999999997</v>
      </c>
      <c r="VCS55" s="115">
        <f t="shared" si="2667"/>
        <v>4330.8599999999997</v>
      </c>
      <c r="VCT55" s="95">
        <f t="shared" si="2668"/>
        <v>51970.32</v>
      </c>
      <c r="VCU55" s="106" t="s">
        <v>862</v>
      </c>
      <c r="VCV55" s="105">
        <v>51970.319999999992</v>
      </c>
      <c r="VCW55" s="90">
        <f t="shared" si="2669"/>
        <v>4330.8599999999997</v>
      </c>
      <c r="VCX55" s="115">
        <f t="shared" ref="VCX55" si="3800">VCW55</f>
        <v>4330.8599999999997</v>
      </c>
      <c r="VCY55" s="115">
        <f t="shared" si="2670"/>
        <v>4330.8599999999997</v>
      </c>
      <c r="VCZ55" s="115">
        <f t="shared" si="2670"/>
        <v>4330.8599999999997</v>
      </c>
      <c r="VDA55" s="115">
        <f t="shared" si="2670"/>
        <v>4330.8599999999997</v>
      </c>
      <c r="VDB55" s="115">
        <f t="shared" si="2670"/>
        <v>4330.8599999999997</v>
      </c>
      <c r="VDC55" s="115">
        <f t="shared" si="2670"/>
        <v>4330.8599999999997</v>
      </c>
      <c r="VDD55" s="115">
        <f t="shared" si="2670"/>
        <v>4330.8599999999997</v>
      </c>
      <c r="VDE55" s="115">
        <f t="shared" si="2670"/>
        <v>4330.8599999999997</v>
      </c>
      <c r="VDF55" s="115">
        <f t="shared" si="2670"/>
        <v>4330.8599999999997</v>
      </c>
      <c r="VDG55" s="115">
        <f t="shared" si="2670"/>
        <v>4330.8599999999997</v>
      </c>
      <c r="VDH55" s="115">
        <f t="shared" si="2670"/>
        <v>4330.8599999999997</v>
      </c>
      <c r="VDI55" s="115">
        <f t="shared" si="2670"/>
        <v>4330.8599999999997</v>
      </c>
      <c r="VDJ55" s="95">
        <f t="shared" si="2671"/>
        <v>51970.32</v>
      </c>
      <c r="VDK55" s="106" t="s">
        <v>862</v>
      </c>
      <c r="VDL55" s="105">
        <v>51970.319999999992</v>
      </c>
      <c r="VDM55" s="90">
        <f t="shared" si="2672"/>
        <v>4330.8599999999997</v>
      </c>
      <c r="VDN55" s="115">
        <f t="shared" ref="VDN55" si="3801">VDM55</f>
        <v>4330.8599999999997</v>
      </c>
      <c r="VDO55" s="115">
        <f t="shared" si="2673"/>
        <v>4330.8599999999997</v>
      </c>
      <c r="VDP55" s="115">
        <f t="shared" si="2673"/>
        <v>4330.8599999999997</v>
      </c>
      <c r="VDQ55" s="115">
        <f t="shared" si="2673"/>
        <v>4330.8599999999997</v>
      </c>
      <c r="VDR55" s="115">
        <f t="shared" si="2673"/>
        <v>4330.8599999999997</v>
      </c>
      <c r="VDS55" s="115">
        <f t="shared" si="2673"/>
        <v>4330.8599999999997</v>
      </c>
      <c r="VDT55" s="115">
        <f t="shared" si="2673"/>
        <v>4330.8599999999997</v>
      </c>
      <c r="VDU55" s="115">
        <f t="shared" si="2673"/>
        <v>4330.8599999999997</v>
      </c>
      <c r="VDV55" s="115">
        <f t="shared" si="2673"/>
        <v>4330.8599999999997</v>
      </c>
      <c r="VDW55" s="115">
        <f t="shared" si="2673"/>
        <v>4330.8599999999997</v>
      </c>
      <c r="VDX55" s="115">
        <f t="shared" si="2673"/>
        <v>4330.8599999999997</v>
      </c>
      <c r="VDY55" s="115">
        <f t="shared" si="2673"/>
        <v>4330.8599999999997</v>
      </c>
      <c r="VDZ55" s="95">
        <f t="shared" si="2674"/>
        <v>51970.32</v>
      </c>
      <c r="VEA55" s="106" t="s">
        <v>862</v>
      </c>
      <c r="VEB55" s="105">
        <v>51970.319999999992</v>
      </c>
      <c r="VEC55" s="90">
        <f t="shared" si="2675"/>
        <v>4330.8599999999997</v>
      </c>
      <c r="VED55" s="115">
        <f t="shared" ref="VED55" si="3802">VEC55</f>
        <v>4330.8599999999997</v>
      </c>
      <c r="VEE55" s="115">
        <f t="shared" si="2676"/>
        <v>4330.8599999999997</v>
      </c>
      <c r="VEF55" s="115">
        <f t="shared" si="2676"/>
        <v>4330.8599999999997</v>
      </c>
      <c r="VEG55" s="115">
        <f t="shared" si="2676"/>
        <v>4330.8599999999997</v>
      </c>
      <c r="VEH55" s="115">
        <f t="shared" si="2676"/>
        <v>4330.8599999999997</v>
      </c>
      <c r="VEI55" s="115">
        <f t="shared" si="2676"/>
        <v>4330.8599999999997</v>
      </c>
      <c r="VEJ55" s="115">
        <f t="shared" si="2676"/>
        <v>4330.8599999999997</v>
      </c>
      <c r="VEK55" s="115">
        <f t="shared" si="2676"/>
        <v>4330.8599999999997</v>
      </c>
      <c r="VEL55" s="115">
        <f t="shared" si="2676"/>
        <v>4330.8599999999997</v>
      </c>
      <c r="VEM55" s="115">
        <f t="shared" si="2676"/>
        <v>4330.8599999999997</v>
      </c>
      <c r="VEN55" s="115">
        <f t="shared" si="2676"/>
        <v>4330.8599999999997</v>
      </c>
      <c r="VEO55" s="115">
        <f t="shared" si="2676"/>
        <v>4330.8599999999997</v>
      </c>
      <c r="VEP55" s="95">
        <f t="shared" si="2677"/>
        <v>51970.32</v>
      </c>
      <c r="VEQ55" s="106" t="s">
        <v>862</v>
      </c>
      <c r="VER55" s="105">
        <v>51970.319999999992</v>
      </c>
      <c r="VES55" s="90">
        <f t="shared" si="2678"/>
        <v>4330.8599999999997</v>
      </c>
      <c r="VET55" s="115">
        <f t="shared" ref="VET55" si="3803">VES55</f>
        <v>4330.8599999999997</v>
      </c>
      <c r="VEU55" s="115">
        <f t="shared" si="2679"/>
        <v>4330.8599999999997</v>
      </c>
      <c r="VEV55" s="115">
        <f t="shared" si="2679"/>
        <v>4330.8599999999997</v>
      </c>
      <c r="VEW55" s="115">
        <f t="shared" si="2679"/>
        <v>4330.8599999999997</v>
      </c>
      <c r="VEX55" s="115">
        <f t="shared" si="2679"/>
        <v>4330.8599999999997</v>
      </c>
      <c r="VEY55" s="115">
        <f t="shared" si="2679"/>
        <v>4330.8599999999997</v>
      </c>
      <c r="VEZ55" s="115">
        <f t="shared" si="2679"/>
        <v>4330.8599999999997</v>
      </c>
      <c r="VFA55" s="115">
        <f t="shared" si="2679"/>
        <v>4330.8599999999997</v>
      </c>
      <c r="VFB55" s="115">
        <f t="shared" si="2679"/>
        <v>4330.8599999999997</v>
      </c>
      <c r="VFC55" s="115">
        <f t="shared" si="2679"/>
        <v>4330.8599999999997</v>
      </c>
      <c r="VFD55" s="115">
        <f t="shared" si="2679"/>
        <v>4330.8599999999997</v>
      </c>
      <c r="VFE55" s="115">
        <f t="shared" si="2679"/>
        <v>4330.8599999999997</v>
      </c>
      <c r="VFF55" s="95">
        <f t="shared" si="2680"/>
        <v>51970.32</v>
      </c>
      <c r="VFG55" s="106" t="s">
        <v>862</v>
      </c>
      <c r="VFH55" s="105">
        <v>51970.319999999992</v>
      </c>
      <c r="VFI55" s="90">
        <f t="shared" si="2681"/>
        <v>4330.8599999999997</v>
      </c>
      <c r="VFJ55" s="115">
        <f t="shared" ref="VFJ55" si="3804">VFI55</f>
        <v>4330.8599999999997</v>
      </c>
      <c r="VFK55" s="115">
        <f t="shared" si="2682"/>
        <v>4330.8599999999997</v>
      </c>
      <c r="VFL55" s="115">
        <f t="shared" si="2682"/>
        <v>4330.8599999999997</v>
      </c>
      <c r="VFM55" s="115">
        <f t="shared" si="2682"/>
        <v>4330.8599999999997</v>
      </c>
      <c r="VFN55" s="115">
        <f t="shared" si="2682"/>
        <v>4330.8599999999997</v>
      </c>
      <c r="VFO55" s="115">
        <f t="shared" si="2682"/>
        <v>4330.8599999999997</v>
      </c>
      <c r="VFP55" s="115">
        <f t="shared" si="2682"/>
        <v>4330.8599999999997</v>
      </c>
      <c r="VFQ55" s="115">
        <f t="shared" si="2682"/>
        <v>4330.8599999999997</v>
      </c>
      <c r="VFR55" s="115">
        <f t="shared" si="2682"/>
        <v>4330.8599999999997</v>
      </c>
      <c r="VFS55" s="115">
        <f t="shared" si="2682"/>
        <v>4330.8599999999997</v>
      </c>
      <c r="VFT55" s="115">
        <f t="shared" si="2682"/>
        <v>4330.8599999999997</v>
      </c>
      <c r="VFU55" s="115">
        <f t="shared" si="2682"/>
        <v>4330.8599999999997</v>
      </c>
      <c r="VFV55" s="95">
        <f t="shared" si="2683"/>
        <v>51970.32</v>
      </c>
      <c r="VFW55" s="106" t="s">
        <v>862</v>
      </c>
      <c r="VFX55" s="105">
        <v>51970.319999999992</v>
      </c>
      <c r="VFY55" s="90">
        <f t="shared" si="2684"/>
        <v>4330.8599999999997</v>
      </c>
      <c r="VFZ55" s="115">
        <f t="shared" ref="VFZ55" si="3805">VFY55</f>
        <v>4330.8599999999997</v>
      </c>
      <c r="VGA55" s="115">
        <f t="shared" si="2685"/>
        <v>4330.8599999999997</v>
      </c>
      <c r="VGB55" s="115">
        <f t="shared" si="2685"/>
        <v>4330.8599999999997</v>
      </c>
      <c r="VGC55" s="115">
        <f t="shared" si="2685"/>
        <v>4330.8599999999997</v>
      </c>
      <c r="VGD55" s="115">
        <f t="shared" si="2685"/>
        <v>4330.8599999999997</v>
      </c>
      <c r="VGE55" s="115">
        <f t="shared" si="2685"/>
        <v>4330.8599999999997</v>
      </c>
      <c r="VGF55" s="115">
        <f t="shared" si="2685"/>
        <v>4330.8599999999997</v>
      </c>
      <c r="VGG55" s="115">
        <f t="shared" si="2685"/>
        <v>4330.8599999999997</v>
      </c>
      <c r="VGH55" s="115">
        <f t="shared" si="2685"/>
        <v>4330.8599999999997</v>
      </c>
      <c r="VGI55" s="115">
        <f t="shared" si="2685"/>
        <v>4330.8599999999997</v>
      </c>
      <c r="VGJ55" s="115">
        <f t="shared" si="2685"/>
        <v>4330.8599999999997</v>
      </c>
      <c r="VGK55" s="115">
        <f t="shared" si="2685"/>
        <v>4330.8599999999997</v>
      </c>
      <c r="VGL55" s="95">
        <f t="shared" si="2686"/>
        <v>51970.32</v>
      </c>
      <c r="VGM55" s="106" t="s">
        <v>862</v>
      </c>
      <c r="VGN55" s="105">
        <v>51970.319999999992</v>
      </c>
      <c r="VGO55" s="90">
        <f t="shared" si="2687"/>
        <v>4330.8599999999997</v>
      </c>
      <c r="VGP55" s="115">
        <f t="shared" ref="VGP55" si="3806">VGO55</f>
        <v>4330.8599999999997</v>
      </c>
      <c r="VGQ55" s="115">
        <f t="shared" si="2688"/>
        <v>4330.8599999999997</v>
      </c>
      <c r="VGR55" s="115">
        <f t="shared" si="2688"/>
        <v>4330.8599999999997</v>
      </c>
      <c r="VGS55" s="115">
        <f t="shared" si="2688"/>
        <v>4330.8599999999997</v>
      </c>
      <c r="VGT55" s="115">
        <f t="shared" si="2688"/>
        <v>4330.8599999999997</v>
      </c>
      <c r="VGU55" s="115">
        <f t="shared" si="2688"/>
        <v>4330.8599999999997</v>
      </c>
      <c r="VGV55" s="115">
        <f t="shared" si="2688"/>
        <v>4330.8599999999997</v>
      </c>
      <c r="VGW55" s="115">
        <f t="shared" si="2688"/>
        <v>4330.8599999999997</v>
      </c>
      <c r="VGX55" s="115">
        <f t="shared" si="2688"/>
        <v>4330.8599999999997</v>
      </c>
      <c r="VGY55" s="115">
        <f t="shared" si="2688"/>
        <v>4330.8599999999997</v>
      </c>
      <c r="VGZ55" s="115">
        <f t="shared" si="2688"/>
        <v>4330.8599999999997</v>
      </c>
      <c r="VHA55" s="115">
        <f t="shared" si="2688"/>
        <v>4330.8599999999997</v>
      </c>
      <c r="VHB55" s="95">
        <f t="shared" si="2689"/>
        <v>51970.32</v>
      </c>
      <c r="VHC55" s="106" t="s">
        <v>862</v>
      </c>
      <c r="VHD55" s="105">
        <v>51970.319999999992</v>
      </c>
      <c r="VHE55" s="90">
        <f t="shared" si="2690"/>
        <v>4330.8599999999997</v>
      </c>
      <c r="VHF55" s="115">
        <f t="shared" ref="VHF55" si="3807">VHE55</f>
        <v>4330.8599999999997</v>
      </c>
      <c r="VHG55" s="115">
        <f t="shared" si="2691"/>
        <v>4330.8599999999997</v>
      </c>
      <c r="VHH55" s="115">
        <f t="shared" si="2691"/>
        <v>4330.8599999999997</v>
      </c>
      <c r="VHI55" s="115">
        <f t="shared" si="2691"/>
        <v>4330.8599999999997</v>
      </c>
      <c r="VHJ55" s="115">
        <f t="shared" si="2691"/>
        <v>4330.8599999999997</v>
      </c>
      <c r="VHK55" s="115">
        <f t="shared" si="2691"/>
        <v>4330.8599999999997</v>
      </c>
      <c r="VHL55" s="115">
        <f t="shared" si="2691"/>
        <v>4330.8599999999997</v>
      </c>
      <c r="VHM55" s="115">
        <f t="shared" si="2691"/>
        <v>4330.8599999999997</v>
      </c>
      <c r="VHN55" s="115">
        <f t="shared" si="2691"/>
        <v>4330.8599999999997</v>
      </c>
      <c r="VHO55" s="115">
        <f t="shared" si="2691"/>
        <v>4330.8599999999997</v>
      </c>
      <c r="VHP55" s="115">
        <f t="shared" si="2691"/>
        <v>4330.8599999999997</v>
      </c>
      <c r="VHQ55" s="115">
        <f t="shared" si="2691"/>
        <v>4330.8599999999997</v>
      </c>
      <c r="VHR55" s="95">
        <f t="shared" si="2692"/>
        <v>51970.32</v>
      </c>
      <c r="VHS55" s="106" t="s">
        <v>862</v>
      </c>
      <c r="VHT55" s="105">
        <v>51970.319999999992</v>
      </c>
      <c r="VHU55" s="90">
        <f t="shared" si="2693"/>
        <v>4330.8599999999997</v>
      </c>
      <c r="VHV55" s="115">
        <f t="shared" ref="VHV55" si="3808">VHU55</f>
        <v>4330.8599999999997</v>
      </c>
      <c r="VHW55" s="115">
        <f t="shared" si="2694"/>
        <v>4330.8599999999997</v>
      </c>
      <c r="VHX55" s="115">
        <f t="shared" si="2694"/>
        <v>4330.8599999999997</v>
      </c>
      <c r="VHY55" s="115">
        <f t="shared" si="2694"/>
        <v>4330.8599999999997</v>
      </c>
      <c r="VHZ55" s="115">
        <f t="shared" si="2694"/>
        <v>4330.8599999999997</v>
      </c>
      <c r="VIA55" s="115">
        <f t="shared" si="2694"/>
        <v>4330.8599999999997</v>
      </c>
      <c r="VIB55" s="115">
        <f t="shared" si="2694"/>
        <v>4330.8599999999997</v>
      </c>
      <c r="VIC55" s="115">
        <f t="shared" si="2694"/>
        <v>4330.8599999999997</v>
      </c>
      <c r="VID55" s="115">
        <f t="shared" si="2694"/>
        <v>4330.8599999999997</v>
      </c>
      <c r="VIE55" s="115">
        <f t="shared" si="2694"/>
        <v>4330.8599999999997</v>
      </c>
      <c r="VIF55" s="115">
        <f t="shared" si="2694"/>
        <v>4330.8599999999997</v>
      </c>
      <c r="VIG55" s="115">
        <f t="shared" si="2694"/>
        <v>4330.8599999999997</v>
      </c>
      <c r="VIH55" s="95">
        <f t="shared" si="2695"/>
        <v>51970.32</v>
      </c>
      <c r="VII55" s="106" t="s">
        <v>862</v>
      </c>
      <c r="VIJ55" s="105">
        <v>51970.319999999992</v>
      </c>
      <c r="VIK55" s="90">
        <f t="shared" si="2696"/>
        <v>4330.8599999999997</v>
      </c>
      <c r="VIL55" s="115">
        <f t="shared" ref="VIL55" si="3809">VIK55</f>
        <v>4330.8599999999997</v>
      </c>
      <c r="VIM55" s="115">
        <f t="shared" si="2697"/>
        <v>4330.8599999999997</v>
      </c>
      <c r="VIN55" s="115">
        <f t="shared" si="2697"/>
        <v>4330.8599999999997</v>
      </c>
      <c r="VIO55" s="115">
        <f t="shared" si="2697"/>
        <v>4330.8599999999997</v>
      </c>
      <c r="VIP55" s="115">
        <f t="shared" si="2697"/>
        <v>4330.8599999999997</v>
      </c>
      <c r="VIQ55" s="115">
        <f t="shared" si="2697"/>
        <v>4330.8599999999997</v>
      </c>
      <c r="VIR55" s="115">
        <f t="shared" si="2697"/>
        <v>4330.8599999999997</v>
      </c>
      <c r="VIS55" s="115">
        <f t="shared" si="2697"/>
        <v>4330.8599999999997</v>
      </c>
      <c r="VIT55" s="115">
        <f t="shared" si="2697"/>
        <v>4330.8599999999997</v>
      </c>
      <c r="VIU55" s="115">
        <f t="shared" si="2697"/>
        <v>4330.8599999999997</v>
      </c>
      <c r="VIV55" s="115">
        <f t="shared" si="2697"/>
        <v>4330.8599999999997</v>
      </c>
      <c r="VIW55" s="115">
        <f t="shared" si="2697"/>
        <v>4330.8599999999997</v>
      </c>
      <c r="VIX55" s="95">
        <f t="shared" si="2698"/>
        <v>51970.32</v>
      </c>
      <c r="VIY55" s="106" t="s">
        <v>862</v>
      </c>
      <c r="VIZ55" s="105">
        <v>51970.319999999992</v>
      </c>
      <c r="VJA55" s="90">
        <f t="shared" si="2699"/>
        <v>4330.8599999999997</v>
      </c>
      <c r="VJB55" s="115">
        <f t="shared" ref="VJB55" si="3810">VJA55</f>
        <v>4330.8599999999997</v>
      </c>
      <c r="VJC55" s="115">
        <f t="shared" si="2700"/>
        <v>4330.8599999999997</v>
      </c>
      <c r="VJD55" s="115">
        <f t="shared" si="2700"/>
        <v>4330.8599999999997</v>
      </c>
      <c r="VJE55" s="115">
        <f t="shared" si="2700"/>
        <v>4330.8599999999997</v>
      </c>
      <c r="VJF55" s="115">
        <f t="shared" si="2700"/>
        <v>4330.8599999999997</v>
      </c>
      <c r="VJG55" s="115">
        <f t="shared" si="2700"/>
        <v>4330.8599999999997</v>
      </c>
      <c r="VJH55" s="115">
        <f t="shared" si="2700"/>
        <v>4330.8599999999997</v>
      </c>
      <c r="VJI55" s="115">
        <f t="shared" si="2700"/>
        <v>4330.8599999999997</v>
      </c>
      <c r="VJJ55" s="115">
        <f t="shared" si="2700"/>
        <v>4330.8599999999997</v>
      </c>
      <c r="VJK55" s="115">
        <f t="shared" si="2700"/>
        <v>4330.8599999999997</v>
      </c>
      <c r="VJL55" s="115">
        <f t="shared" si="2700"/>
        <v>4330.8599999999997</v>
      </c>
      <c r="VJM55" s="115">
        <f t="shared" si="2700"/>
        <v>4330.8599999999997</v>
      </c>
      <c r="VJN55" s="95">
        <f t="shared" si="2701"/>
        <v>51970.32</v>
      </c>
      <c r="VJO55" s="106" t="s">
        <v>862</v>
      </c>
      <c r="VJP55" s="105">
        <v>51970.319999999992</v>
      </c>
      <c r="VJQ55" s="90">
        <f t="shared" si="2702"/>
        <v>4330.8599999999997</v>
      </c>
      <c r="VJR55" s="115">
        <f t="shared" ref="VJR55" si="3811">VJQ55</f>
        <v>4330.8599999999997</v>
      </c>
      <c r="VJS55" s="115">
        <f t="shared" si="2703"/>
        <v>4330.8599999999997</v>
      </c>
      <c r="VJT55" s="115">
        <f t="shared" si="2703"/>
        <v>4330.8599999999997</v>
      </c>
      <c r="VJU55" s="115">
        <f t="shared" si="2703"/>
        <v>4330.8599999999997</v>
      </c>
      <c r="VJV55" s="115">
        <f t="shared" si="2703"/>
        <v>4330.8599999999997</v>
      </c>
      <c r="VJW55" s="115">
        <f t="shared" si="2703"/>
        <v>4330.8599999999997</v>
      </c>
      <c r="VJX55" s="115">
        <f t="shared" si="2703"/>
        <v>4330.8599999999997</v>
      </c>
      <c r="VJY55" s="115">
        <f t="shared" si="2703"/>
        <v>4330.8599999999997</v>
      </c>
      <c r="VJZ55" s="115">
        <f t="shared" si="2703"/>
        <v>4330.8599999999997</v>
      </c>
      <c r="VKA55" s="115">
        <f t="shared" si="2703"/>
        <v>4330.8599999999997</v>
      </c>
      <c r="VKB55" s="115">
        <f t="shared" si="2703"/>
        <v>4330.8599999999997</v>
      </c>
      <c r="VKC55" s="115">
        <f t="shared" si="2703"/>
        <v>4330.8599999999997</v>
      </c>
      <c r="VKD55" s="95">
        <f t="shared" si="2704"/>
        <v>51970.32</v>
      </c>
      <c r="VKE55" s="106" t="s">
        <v>862</v>
      </c>
      <c r="VKF55" s="105">
        <v>51970.319999999992</v>
      </c>
      <c r="VKG55" s="90">
        <f t="shared" si="2705"/>
        <v>4330.8599999999997</v>
      </c>
      <c r="VKH55" s="115">
        <f t="shared" ref="VKH55" si="3812">VKG55</f>
        <v>4330.8599999999997</v>
      </c>
      <c r="VKI55" s="115">
        <f t="shared" si="2706"/>
        <v>4330.8599999999997</v>
      </c>
      <c r="VKJ55" s="115">
        <f t="shared" si="2706"/>
        <v>4330.8599999999997</v>
      </c>
      <c r="VKK55" s="115">
        <f t="shared" si="2706"/>
        <v>4330.8599999999997</v>
      </c>
      <c r="VKL55" s="115">
        <f t="shared" si="2706"/>
        <v>4330.8599999999997</v>
      </c>
      <c r="VKM55" s="115">
        <f t="shared" si="2706"/>
        <v>4330.8599999999997</v>
      </c>
      <c r="VKN55" s="115">
        <f t="shared" si="2706"/>
        <v>4330.8599999999997</v>
      </c>
      <c r="VKO55" s="115">
        <f t="shared" si="2706"/>
        <v>4330.8599999999997</v>
      </c>
      <c r="VKP55" s="115">
        <f t="shared" si="2706"/>
        <v>4330.8599999999997</v>
      </c>
      <c r="VKQ55" s="115">
        <f t="shared" si="2706"/>
        <v>4330.8599999999997</v>
      </c>
      <c r="VKR55" s="115">
        <f t="shared" si="2706"/>
        <v>4330.8599999999997</v>
      </c>
      <c r="VKS55" s="115">
        <f t="shared" si="2706"/>
        <v>4330.8599999999997</v>
      </c>
      <c r="VKT55" s="95">
        <f t="shared" si="2707"/>
        <v>51970.32</v>
      </c>
      <c r="VKU55" s="106" t="s">
        <v>862</v>
      </c>
      <c r="VKV55" s="105">
        <v>51970.319999999992</v>
      </c>
      <c r="VKW55" s="90">
        <f t="shared" si="2708"/>
        <v>4330.8599999999997</v>
      </c>
      <c r="VKX55" s="115">
        <f t="shared" ref="VKX55" si="3813">VKW55</f>
        <v>4330.8599999999997</v>
      </c>
      <c r="VKY55" s="115">
        <f t="shared" si="2709"/>
        <v>4330.8599999999997</v>
      </c>
      <c r="VKZ55" s="115">
        <f t="shared" si="2709"/>
        <v>4330.8599999999997</v>
      </c>
      <c r="VLA55" s="115">
        <f t="shared" si="2709"/>
        <v>4330.8599999999997</v>
      </c>
      <c r="VLB55" s="115">
        <f t="shared" si="2709"/>
        <v>4330.8599999999997</v>
      </c>
      <c r="VLC55" s="115">
        <f t="shared" si="2709"/>
        <v>4330.8599999999997</v>
      </c>
      <c r="VLD55" s="115">
        <f t="shared" si="2709"/>
        <v>4330.8599999999997</v>
      </c>
      <c r="VLE55" s="115">
        <f t="shared" si="2709"/>
        <v>4330.8599999999997</v>
      </c>
      <c r="VLF55" s="115">
        <f t="shared" si="2709"/>
        <v>4330.8599999999997</v>
      </c>
      <c r="VLG55" s="115">
        <f t="shared" si="2709"/>
        <v>4330.8599999999997</v>
      </c>
      <c r="VLH55" s="115">
        <f t="shared" si="2709"/>
        <v>4330.8599999999997</v>
      </c>
      <c r="VLI55" s="115">
        <f t="shared" si="2709"/>
        <v>4330.8599999999997</v>
      </c>
      <c r="VLJ55" s="95">
        <f t="shared" si="2710"/>
        <v>51970.32</v>
      </c>
      <c r="VLK55" s="106" t="s">
        <v>862</v>
      </c>
      <c r="VLL55" s="105">
        <v>51970.319999999992</v>
      </c>
      <c r="VLM55" s="90">
        <f t="shared" si="2711"/>
        <v>4330.8599999999997</v>
      </c>
      <c r="VLN55" s="115">
        <f t="shared" ref="VLN55" si="3814">VLM55</f>
        <v>4330.8599999999997</v>
      </c>
      <c r="VLO55" s="115">
        <f t="shared" si="2712"/>
        <v>4330.8599999999997</v>
      </c>
      <c r="VLP55" s="115">
        <f t="shared" si="2712"/>
        <v>4330.8599999999997</v>
      </c>
      <c r="VLQ55" s="115">
        <f t="shared" si="2712"/>
        <v>4330.8599999999997</v>
      </c>
      <c r="VLR55" s="115">
        <f t="shared" si="2712"/>
        <v>4330.8599999999997</v>
      </c>
      <c r="VLS55" s="115">
        <f t="shared" si="2712"/>
        <v>4330.8599999999997</v>
      </c>
      <c r="VLT55" s="115">
        <f t="shared" si="2712"/>
        <v>4330.8599999999997</v>
      </c>
      <c r="VLU55" s="115">
        <f t="shared" si="2712"/>
        <v>4330.8599999999997</v>
      </c>
      <c r="VLV55" s="115">
        <f t="shared" si="2712"/>
        <v>4330.8599999999997</v>
      </c>
      <c r="VLW55" s="115">
        <f t="shared" si="2712"/>
        <v>4330.8599999999997</v>
      </c>
      <c r="VLX55" s="115">
        <f t="shared" si="2712"/>
        <v>4330.8599999999997</v>
      </c>
      <c r="VLY55" s="115">
        <f t="shared" si="2712"/>
        <v>4330.8599999999997</v>
      </c>
      <c r="VLZ55" s="95">
        <f t="shared" si="2713"/>
        <v>51970.32</v>
      </c>
      <c r="VMA55" s="106" t="s">
        <v>862</v>
      </c>
      <c r="VMB55" s="105">
        <v>51970.319999999992</v>
      </c>
      <c r="VMC55" s="90">
        <f t="shared" si="2714"/>
        <v>4330.8599999999997</v>
      </c>
      <c r="VMD55" s="115">
        <f t="shared" ref="VMD55" si="3815">VMC55</f>
        <v>4330.8599999999997</v>
      </c>
      <c r="VME55" s="115">
        <f t="shared" si="2715"/>
        <v>4330.8599999999997</v>
      </c>
      <c r="VMF55" s="115">
        <f t="shared" si="2715"/>
        <v>4330.8599999999997</v>
      </c>
      <c r="VMG55" s="115">
        <f t="shared" si="2715"/>
        <v>4330.8599999999997</v>
      </c>
      <c r="VMH55" s="115">
        <f t="shared" si="2715"/>
        <v>4330.8599999999997</v>
      </c>
      <c r="VMI55" s="115">
        <f t="shared" si="2715"/>
        <v>4330.8599999999997</v>
      </c>
      <c r="VMJ55" s="115">
        <f t="shared" si="2715"/>
        <v>4330.8599999999997</v>
      </c>
      <c r="VMK55" s="115">
        <f t="shared" si="2715"/>
        <v>4330.8599999999997</v>
      </c>
      <c r="VML55" s="115">
        <f t="shared" si="2715"/>
        <v>4330.8599999999997</v>
      </c>
      <c r="VMM55" s="115">
        <f t="shared" si="2715"/>
        <v>4330.8599999999997</v>
      </c>
      <c r="VMN55" s="115">
        <f t="shared" si="2715"/>
        <v>4330.8599999999997</v>
      </c>
      <c r="VMO55" s="115">
        <f t="shared" si="2715"/>
        <v>4330.8599999999997</v>
      </c>
      <c r="VMP55" s="95">
        <f t="shared" si="2716"/>
        <v>51970.32</v>
      </c>
      <c r="VMQ55" s="106" t="s">
        <v>862</v>
      </c>
      <c r="VMR55" s="105">
        <v>51970.319999999992</v>
      </c>
      <c r="VMS55" s="90">
        <f t="shared" si="2717"/>
        <v>4330.8599999999997</v>
      </c>
      <c r="VMT55" s="115">
        <f t="shared" ref="VMT55" si="3816">VMS55</f>
        <v>4330.8599999999997</v>
      </c>
      <c r="VMU55" s="115">
        <f t="shared" si="2718"/>
        <v>4330.8599999999997</v>
      </c>
      <c r="VMV55" s="115">
        <f t="shared" si="2718"/>
        <v>4330.8599999999997</v>
      </c>
      <c r="VMW55" s="115">
        <f t="shared" si="2718"/>
        <v>4330.8599999999997</v>
      </c>
      <c r="VMX55" s="115">
        <f t="shared" si="2718"/>
        <v>4330.8599999999997</v>
      </c>
      <c r="VMY55" s="115">
        <f t="shared" si="2718"/>
        <v>4330.8599999999997</v>
      </c>
      <c r="VMZ55" s="115">
        <f t="shared" si="2718"/>
        <v>4330.8599999999997</v>
      </c>
      <c r="VNA55" s="115">
        <f t="shared" si="2718"/>
        <v>4330.8599999999997</v>
      </c>
      <c r="VNB55" s="115">
        <f t="shared" si="2718"/>
        <v>4330.8599999999997</v>
      </c>
      <c r="VNC55" s="115">
        <f t="shared" si="2718"/>
        <v>4330.8599999999997</v>
      </c>
      <c r="VND55" s="115">
        <f t="shared" si="2718"/>
        <v>4330.8599999999997</v>
      </c>
      <c r="VNE55" s="115">
        <f t="shared" si="2718"/>
        <v>4330.8599999999997</v>
      </c>
      <c r="VNF55" s="95">
        <f t="shared" si="2719"/>
        <v>51970.32</v>
      </c>
      <c r="VNG55" s="106" t="s">
        <v>862</v>
      </c>
      <c r="VNH55" s="105">
        <v>51970.319999999992</v>
      </c>
      <c r="VNI55" s="90">
        <f t="shared" si="2720"/>
        <v>4330.8599999999997</v>
      </c>
      <c r="VNJ55" s="115">
        <f t="shared" ref="VNJ55" si="3817">VNI55</f>
        <v>4330.8599999999997</v>
      </c>
      <c r="VNK55" s="115">
        <f t="shared" si="2721"/>
        <v>4330.8599999999997</v>
      </c>
      <c r="VNL55" s="115">
        <f t="shared" si="2721"/>
        <v>4330.8599999999997</v>
      </c>
      <c r="VNM55" s="115">
        <f t="shared" si="2721"/>
        <v>4330.8599999999997</v>
      </c>
      <c r="VNN55" s="115">
        <f t="shared" si="2721"/>
        <v>4330.8599999999997</v>
      </c>
      <c r="VNO55" s="115">
        <f t="shared" si="2721"/>
        <v>4330.8599999999997</v>
      </c>
      <c r="VNP55" s="115">
        <f t="shared" si="2721"/>
        <v>4330.8599999999997</v>
      </c>
      <c r="VNQ55" s="115">
        <f t="shared" si="2721"/>
        <v>4330.8599999999997</v>
      </c>
      <c r="VNR55" s="115">
        <f t="shared" si="2721"/>
        <v>4330.8599999999997</v>
      </c>
      <c r="VNS55" s="115">
        <f t="shared" si="2721"/>
        <v>4330.8599999999997</v>
      </c>
      <c r="VNT55" s="115">
        <f t="shared" si="2721"/>
        <v>4330.8599999999997</v>
      </c>
      <c r="VNU55" s="115">
        <f t="shared" si="2721"/>
        <v>4330.8599999999997</v>
      </c>
      <c r="VNV55" s="95">
        <f t="shared" si="2722"/>
        <v>51970.32</v>
      </c>
      <c r="VNW55" s="106" t="s">
        <v>862</v>
      </c>
      <c r="VNX55" s="105">
        <v>51970.319999999992</v>
      </c>
      <c r="VNY55" s="90">
        <f t="shared" si="2723"/>
        <v>4330.8599999999997</v>
      </c>
      <c r="VNZ55" s="115">
        <f t="shared" ref="VNZ55" si="3818">VNY55</f>
        <v>4330.8599999999997</v>
      </c>
      <c r="VOA55" s="115">
        <f t="shared" si="2724"/>
        <v>4330.8599999999997</v>
      </c>
      <c r="VOB55" s="115">
        <f t="shared" si="2724"/>
        <v>4330.8599999999997</v>
      </c>
      <c r="VOC55" s="115">
        <f t="shared" si="2724"/>
        <v>4330.8599999999997</v>
      </c>
      <c r="VOD55" s="115">
        <f t="shared" si="2724"/>
        <v>4330.8599999999997</v>
      </c>
      <c r="VOE55" s="115">
        <f t="shared" si="2724"/>
        <v>4330.8599999999997</v>
      </c>
      <c r="VOF55" s="115">
        <f t="shared" si="2724"/>
        <v>4330.8599999999997</v>
      </c>
      <c r="VOG55" s="115">
        <f t="shared" si="2724"/>
        <v>4330.8599999999997</v>
      </c>
      <c r="VOH55" s="115">
        <f t="shared" si="2724"/>
        <v>4330.8599999999997</v>
      </c>
      <c r="VOI55" s="115">
        <f t="shared" si="2724"/>
        <v>4330.8599999999997</v>
      </c>
      <c r="VOJ55" s="115">
        <f t="shared" si="2724"/>
        <v>4330.8599999999997</v>
      </c>
      <c r="VOK55" s="115">
        <f t="shared" si="2724"/>
        <v>4330.8599999999997</v>
      </c>
      <c r="VOL55" s="95">
        <f t="shared" si="2725"/>
        <v>51970.32</v>
      </c>
      <c r="VOM55" s="106" t="s">
        <v>862</v>
      </c>
      <c r="VON55" s="105">
        <v>51970.319999999992</v>
      </c>
      <c r="VOO55" s="90">
        <f t="shared" si="2726"/>
        <v>4330.8599999999997</v>
      </c>
      <c r="VOP55" s="115">
        <f t="shared" ref="VOP55" si="3819">VOO55</f>
        <v>4330.8599999999997</v>
      </c>
      <c r="VOQ55" s="115">
        <f t="shared" si="2727"/>
        <v>4330.8599999999997</v>
      </c>
      <c r="VOR55" s="115">
        <f t="shared" si="2727"/>
        <v>4330.8599999999997</v>
      </c>
      <c r="VOS55" s="115">
        <f t="shared" si="2727"/>
        <v>4330.8599999999997</v>
      </c>
      <c r="VOT55" s="115">
        <f t="shared" si="2727"/>
        <v>4330.8599999999997</v>
      </c>
      <c r="VOU55" s="115">
        <f t="shared" si="2727"/>
        <v>4330.8599999999997</v>
      </c>
      <c r="VOV55" s="115">
        <f t="shared" si="2727"/>
        <v>4330.8599999999997</v>
      </c>
      <c r="VOW55" s="115">
        <f t="shared" si="2727"/>
        <v>4330.8599999999997</v>
      </c>
      <c r="VOX55" s="115">
        <f t="shared" si="2727"/>
        <v>4330.8599999999997</v>
      </c>
      <c r="VOY55" s="115">
        <f t="shared" si="2727"/>
        <v>4330.8599999999997</v>
      </c>
      <c r="VOZ55" s="115">
        <f t="shared" si="2727"/>
        <v>4330.8599999999997</v>
      </c>
      <c r="VPA55" s="115">
        <f t="shared" si="2727"/>
        <v>4330.8599999999997</v>
      </c>
      <c r="VPB55" s="95">
        <f t="shared" si="2728"/>
        <v>51970.32</v>
      </c>
      <c r="VPC55" s="106" t="s">
        <v>862</v>
      </c>
      <c r="VPD55" s="105">
        <v>51970.319999999992</v>
      </c>
      <c r="VPE55" s="90">
        <f t="shared" si="2729"/>
        <v>4330.8599999999997</v>
      </c>
      <c r="VPF55" s="115">
        <f t="shared" ref="VPF55" si="3820">VPE55</f>
        <v>4330.8599999999997</v>
      </c>
      <c r="VPG55" s="115">
        <f t="shared" si="2730"/>
        <v>4330.8599999999997</v>
      </c>
      <c r="VPH55" s="115">
        <f t="shared" si="2730"/>
        <v>4330.8599999999997</v>
      </c>
      <c r="VPI55" s="115">
        <f t="shared" si="2730"/>
        <v>4330.8599999999997</v>
      </c>
      <c r="VPJ55" s="115">
        <f t="shared" si="2730"/>
        <v>4330.8599999999997</v>
      </c>
      <c r="VPK55" s="115">
        <f t="shared" si="2730"/>
        <v>4330.8599999999997</v>
      </c>
      <c r="VPL55" s="115">
        <f t="shared" si="2730"/>
        <v>4330.8599999999997</v>
      </c>
      <c r="VPM55" s="115">
        <f t="shared" si="2730"/>
        <v>4330.8599999999997</v>
      </c>
      <c r="VPN55" s="115">
        <f t="shared" si="2730"/>
        <v>4330.8599999999997</v>
      </c>
      <c r="VPO55" s="115">
        <f t="shared" si="2730"/>
        <v>4330.8599999999997</v>
      </c>
      <c r="VPP55" s="115">
        <f t="shared" si="2730"/>
        <v>4330.8599999999997</v>
      </c>
      <c r="VPQ55" s="115">
        <f t="shared" si="2730"/>
        <v>4330.8599999999997</v>
      </c>
      <c r="VPR55" s="95">
        <f t="shared" si="2731"/>
        <v>51970.32</v>
      </c>
      <c r="VPS55" s="106" t="s">
        <v>862</v>
      </c>
      <c r="VPT55" s="105">
        <v>51970.319999999992</v>
      </c>
      <c r="VPU55" s="90">
        <f t="shared" si="2732"/>
        <v>4330.8599999999997</v>
      </c>
      <c r="VPV55" s="115">
        <f t="shared" ref="VPV55" si="3821">VPU55</f>
        <v>4330.8599999999997</v>
      </c>
      <c r="VPW55" s="115">
        <f t="shared" si="2733"/>
        <v>4330.8599999999997</v>
      </c>
      <c r="VPX55" s="115">
        <f t="shared" si="2733"/>
        <v>4330.8599999999997</v>
      </c>
      <c r="VPY55" s="115">
        <f t="shared" si="2733"/>
        <v>4330.8599999999997</v>
      </c>
      <c r="VPZ55" s="115">
        <f t="shared" si="2733"/>
        <v>4330.8599999999997</v>
      </c>
      <c r="VQA55" s="115">
        <f t="shared" si="2733"/>
        <v>4330.8599999999997</v>
      </c>
      <c r="VQB55" s="115">
        <f t="shared" si="2733"/>
        <v>4330.8599999999997</v>
      </c>
      <c r="VQC55" s="115">
        <f t="shared" si="2733"/>
        <v>4330.8599999999997</v>
      </c>
      <c r="VQD55" s="115">
        <f t="shared" si="2733"/>
        <v>4330.8599999999997</v>
      </c>
      <c r="VQE55" s="115">
        <f t="shared" si="2733"/>
        <v>4330.8599999999997</v>
      </c>
      <c r="VQF55" s="115">
        <f t="shared" si="2733"/>
        <v>4330.8599999999997</v>
      </c>
      <c r="VQG55" s="115">
        <f t="shared" si="2733"/>
        <v>4330.8599999999997</v>
      </c>
      <c r="VQH55" s="95">
        <f t="shared" si="2734"/>
        <v>51970.32</v>
      </c>
      <c r="VQI55" s="106" t="s">
        <v>862</v>
      </c>
      <c r="VQJ55" s="105">
        <v>51970.319999999992</v>
      </c>
      <c r="VQK55" s="90">
        <f t="shared" si="2735"/>
        <v>4330.8599999999997</v>
      </c>
      <c r="VQL55" s="115">
        <f t="shared" ref="VQL55" si="3822">VQK55</f>
        <v>4330.8599999999997</v>
      </c>
      <c r="VQM55" s="115">
        <f t="shared" si="2736"/>
        <v>4330.8599999999997</v>
      </c>
      <c r="VQN55" s="115">
        <f t="shared" si="2736"/>
        <v>4330.8599999999997</v>
      </c>
      <c r="VQO55" s="115">
        <f t="shared" si="2736"/>
        <v>4330.8599999999997</v>
      </c>
      <c r="VQP55" s="115">
        <f t="shared" si="2736"/>
        <v>4330.8599999999997</v>
      </c>
      <c r="VQQ55" s="115">
        <f t="shared" si="2736"/>
        <v>4330.8599999999997</v>
      </c>
      <c r="VQR55" s="115">
        <f t="shared" si="2736"/>
        <v>4330.8599999999997</v>
      </c>
      <c r="VQS55" s="115">
        <f t="shared" si="2736"/>
        <v>4330.8599999999997</v>
      </c>
      <c r="VQT55" s="115">
        <f t="shared" si="2736"/>
        <v>4330.8599999999997</v>
      </c>
      <c r="VQU55" s="115">
        <f t="shared" si="2736"/>
        <v>4330.8599999999997</v>
      </c>
      <c r="VQV55" s="115">
        <f t="shared" si="2736"/>
        <v>4330.8599999999997</v>
      </c>
      <c r="VQW55" s="115">
        <f t="shared" si="2736"/>
        <v>4330.8599999999997</v>
      </c>
      <c r="VQX55" s="95">
        <f t="shared" si="2737"/>
        <v>51970.32</v>
      </c>
      <c r="VQY55" s="106" t="s">
        <v>862</v>
      </c>
      <c r="VQZ55" s="105">
        <v>51970.319999999992</v>
      </c>
      <c r="VRA55" s="90">
        <f t="shared" si="2738"/>
        <v>4330.8599999999997</v>
      </c>
      <c r="VRB55" s="115">
        <f t="shared" ref="VRB55" si="3823">VRA55</f>
        <v>4330.8599999999997</v>
      </c>
      <c r="VRC55" s="115">
        <f t="shared" si="2739"/>
        <v>4330.8599999999997</v>
      </c>
      <c r="VRD55" s="115">
        <f t="shared" si="2739"/>
        <v>4330.8599999999997</v>
      </c>
      <c r="VRE55" s="115">
        <f t="shared" si="2739"/>
        <v>4330.8599999999997</v>
      </c>
      <c r="VRF55" s="115">
        <f t="shared" si="2739"/>
        <v>4330.8599999999997</v>
      </c>
      <c r="VRG55" s="115">
        <f t="shared" si="2739"/>
        <v>4330.8599999999997</v>
      </c>
      <c r="VRH55" s="115">
        <f t="shared" si="2739"/>
        <v>4330.8599999999997</v>
      </c>
      <c r="VRI55" s="115">
        <f t="shared" si="2739"/>
        <v>4330.8599999999997</v>
      </c>
      <c r="VRJ55" s="115">
        <f t="shared" si="2739"/>
        <v>4330.8599999999997</v>
      </c>
      <c r="VRK55" s="115">
        <f t="shared" si="2739"/>
        <v>4330.8599999999997</v>
      </c>
      <c r="VRL55" s="115">
        <f t="shared" si="2739"/>
        <v>4330.8599999999997</v>
      </c>
      <c r="VRM55" s="115">
        <f t="shared" si="2739"/>
        <v>4330.8599999999997</v>
      </c>
      <c r="VRN55" s="95">
        <f t="shared" si="2740"/>
        <v>51970.32</v>
      </c>
      <c r="VRO55" s="106" t="s">
        <v>862</v>
      </c>
      <c r="VRP55" s="105">
        <v>51970.319999999992</v>
      </c>
      <c r="VRQ55" s="90">
        <f t="shared" si="2741"/>
        <v>4330.8599999999997</v>
      </c>
      <c r="VRR55" s="115">
        <f t="shared" ref="VRR55" si="3824">VRQ55</f>
        <v>4330.8599999999997</v>
      </c>
      <c r="VRS55" s="115">
        <f t="shared" si="2742"/>
        <v>4330.8599999999997</v>
      </c>
      <c r="VRT55" s="115">
        <f t="shared" si="2742"/>
        <v>4330.8599999999997</v>
      </c>
      <c r="VRU55" s="115">
        <f t="shared" si="2742"/>
        <v>4330.8599999999997</v>
      </c>
      <c r="VRV55" s="115">
        <f t="shared" si="2742"/>
        <v>4330.8599999999997</v>
      </c>
      <c r="VRW55" s="115">
        <f t="shared" si="2742"/>
        <v>4330.8599999999997</v>
      </c>
      <c r="VRX55" s="115">
        <f t="shared" si="2742"/>
        <v>4330.8599999999997</v>
      </c>
      <c r="VRY55" s="115">
        <f t="shared" si="2742"/>
        <v>4330.8599999999997</v>
      </c>
      <c r="VRZ55" s="115">
        <f t="shared" si="2742"/>
        <v>4330.8599999999997</v>
      </c>
      <c r="VSA55" s="115">
        <f t="shared" si="2742"/>
        <v>4330.8599999999997</v>
      </c>
      <c r="VSB55" s="115">
        <f t="shared" si="2742"/>
        <v>4330.8599999999997</v>
      </c>
      <c r="VSC55" s="115">
        <f t="shared" si="2742"/>
        <v>4330.8599999999997</v>
      </c>
      <c r="VSD55" s="95">
        <f t="shared" si="2743"/>
        <v>51970.32</v>
      </c>
      <c r="VSE55" s="106" t="s">
        <v>862</v>
      </c>
      <c r="VSF55" s="105">
        <v>51970.319999999992</v>
      </c>
      <c r="VSG55" s="90">
        <f t="shared" si="2744"/>
        <v>4330.8599999999997</v>
      </c>
      <c r="VSH55" s="115">
        <f t="shared" ref="VSH55" si="3825">VSG55</f>
        <v>4330.8599999999997</v>
      </c>
      <c r="VSI55" s="115">
        <f t="shared" si="2745"/>
        <v>4330.8599999999997</v>
      </c>
      <c r="VSJ55" s="115">
        <f t="shared" si="2745"/>
        <v>4330.8599999999997</v>
      </c>
      <c r="VSK55" s="115">
        <f t="shared" si="2745"/>
        <v>4330.8599999999997</v>
      </c>
      <c r="VSL55" s="115">
        <f t="shared" si="2745"/>
        <v>4330.8599999999997</v>
      </c>
      <c r="VSM55" s="115">
        <f t="shared" si="2745"/>
        <v>4330.8599999999997</v>
      </c>
      <c r="VSN55" s="115">
        <f t="shared" si="2745"/>
        <v>4330.8599999999997</v>
      </c>
      <c r="VSO55" s="115">
        <f t="shared" si="2745"/>
        <v>4330.8599999999997</v>
      </c>
      <c r="VSP55" s="115">
        <f t="shared" si="2745"/>
        <v>4330.8599999999997</v>
      </c>
      <c r="VSQ55" s="115">
        <f t="shared" si="2745"/>
        <v>4330.8599999999997</v>
      </c>
      <c r="VSR55" s="115">
        <f t="shared" si="2745"/>
        <v>4330.8599999999997</v>
      </c>
      <c r="VSS55" s="115">
        <f t="shared" si="2745"/>
        <v>4330.8599999999997</v>
      </c>
      <c r="VST55" s="95">
        <f t="shared" si="2746"/>
        <v>51970.32</v>
      </c>
      <c r="VSU55" s="106" t="s">
        <v>862</v>
      </c>
      <c r="VSV55" s="105">
        <v>51970.319999999992</v>
      </c>
      <c r="VSW55" s="90">
        <f t="shared" si="2747"/>
        <v>4330.8599999999997</v>
      </c>
      <c r="VSX55" s="115">
        <f t="shared" ref="VSX55" si="3826">VSW55</f>
        <v>4330.8599999999997</v>
      </c>
      <c r="VSY55" s="115">
        <f t="shared" si="2748"/>
        <v>4330.8599999999997</v>
      </c>
      <c r="VSZ55" s="115">
        <f t="shared" si="2748"/>
        <v>4330.8599999999997</v>
      </c>
      <c r="VTA55" s="115">
        <f t="shared" si="2748"/>
        <v>4330.8599999999997</v>
      </c>
      <c r="VTB55" s="115">
        <f t="shared" si="2748"/>
        <v>4330.8599999999997</v>
      </c>
      <c r="VTC55" s="115">
        <f t="shared" si="2748"/>
        <v>4330.8599999999997</v>
      </c>
      <c r="VTD55" s="115">
        <f t="shared" si="2748"/>
        <v>4330.8599999999997</v>
      </c>
      <c r="VTE55" s="115">
        <f t="shared" si="2748"/>
        <v>4330.8599999999997</v>
      </c>
      <c r="VTF55" s="115">
        <f t="shared" si="2748"/>
        <v>4330.8599999999997</v>
      </c>
      <c r="VTG55" s="115">
        <f t="shared" si="2748"/>
        <v>4330.8599999999997</v>
      </c>
      <c r="VTH55" s="115">
        <f t="shared" si="2748"/>
        <v>4330.8599999999997</v>
      </c>
      <c r="VTI55" s="115">
        <f t="shared" si="2748"/>
        <v>4330.8599999999997</v>
      </c>
      <c r="VTJ55" s="95">
        <f t="shared" si="2749"/>
        <v>51970.32</v>
      </c>
      <c r="VTK55" s="106" t="s">
        <v>862</v>
      </c>
      <c r="VTL55" s="105">
        <v>51970.319999999992</v>
      </c>
      <c r="VTM55" s="90">
        <f t="shared" si="2750"/>
        <v>4330.8599999999997</v>
      </c>
      <c r="VTN55" s="115">
        <f t="shared" ref="VTN55" si="3827">VTM55</f>
        <v>4330.8599999999997</v>
      </c>
      <c r="VTO55" s="115">
        <f t="shared" si="2751"/>
        <v>4330.8599999999997</v>
      </c>
      <c r="VTP55" s="115">
        <f t="shared" si="2751"/>
        <v>4330.8599999999997</v>
      </c>
      <c r="VTQ55" s="115">
        <f t="shared" si="2751"/>
        <v>4330.8599999999997</v>
      </c>
      <c r="VTR55" s="115">
        <f t="shared" si="2751"/>
        <v>4330.8599999999997</v>
      </c>
      <c r="VTS55" s="115">
        <f t="shared" si="2751"/>
        <v>4330.8599999999997</v>
      </c>
      <c r="VTT55" s="115">
        <f t="shared" si="2751"/>
        <v>4330.8599999999997</v>
      </c>
      <c r="VTU55" s="115">
        <f t="shared" si="2751"/>
        <v>4330.8599999999997</v>
      </c>
      <c r="VTV55" s="115">
        <f t="shared" si="2751"/>
        <v>4330.8599999999997</v>
      </c>
      <c r="VTW55" s="115">
        <f t="shared" si="2751"/>
        <v>4330.8599999999997</v>
      </c>
      <c r="VTX55" s="115">
        <f t="shared" si="2751"/>
        <v>4330.8599999999997</v>
      </c>
      <c r="VTY55" s="115">
        <f t="shared" si="2751"/>
        <v>4330.8599999999997</v>
      </c>
      <c r="VTZ55" s="95">
        <f t="shared" si="2752"/>
        <v>51970.32</v>
      </c>
      <c r="VUA55" s="106" t="s">
        <v>862</v>
      </c>
      <c r="VUB55" s="105">
        <v>51970.319999999992</v>
      </c>
      <c r="VUC55" s="90">
        <f t="shared" si="2753"/>
        <v>4330.8599999999997</v>
      </c>
      <c r="VUD55" s="115">
        <f t="shared" ref="VUD55" si="3828">VUC55</f>
        <v>4330.8599999999997</v>
      </c>
      <c r="VUE55" s="115">
        <f t="shared" si="2754"/>
        <v>4330.8599999999997</v>
      </c>
      <c r="VUF55" s="115">
        <f t="shared" si="2754"/>
        <v>4330.8599999999997</v>
      </c>
      <c r="VUG55" s="115">
        <f t="shared" si="2754"/>
        <v>4330.8599999999997</v>
      </c>
      <c r="VUH55" s="115">
        <f t="shared" si="2754"/>
        <v>4330.8599999999997</v>
      </c>
      <c r="VUI55" s="115">
        <f t="shared" si="2754"/>
        <v>4330.8599999999997</v>
      </c>
      <c r="VUJ55" s="115">
        <f t="shared" si="2754"/>
        <v>4330.8599999999997</v>
      </c>
      <c r="VUK55" s="115">
        <f t="shared" si="2754"/>
        <v>4330.8599999999997</v>
      </c>
      <c r="VUL55" s="115">
        <f t="shared" si="2754"/>
        <v>4330.8599999999997</v>
      </c>
      <c r="VUM55" s="115">
        <f t="shared" si="2754"/>
        <v>4330.8599999999997</v>
      </c>
      <c r="VUN55" s="115">
        <f t="shared" si="2754"/>
        <v>4330.8599999999997</v>
      </c>
      <c r="VUO55" s="115">
        <f t="shared" si="2754"/>
        <v>4330.8599999999997</v>
      </c>
      <c r="VUP55" s="95">
        <f t="shared" si="2755"/>
        <v>51970.32</v>
      </c>
      <c r="VUQ55" s="106" t="s">
        <v>862</v>
      </c>
      <c r="VUR55" s="105">
        <v>51970.319999999992</v>
      </c>
      <c r="VUS55" s="90">
        <f t="shared" si="2756"/>
        <v>4330.8599999999997</v>
      </c>
      <c r="VUT55" s="115">
        <f t="shared" ref="VUT55" si="3829">VUS55</f>
        <v>4330.8599999999997</v>
      </c>
      <c r="VUU55" s="115">
        <f t="shared" si="2757"/>
        <v>4330.8599999999997</v>
      </c>
      <c r="VUV55" s="115">
        <f t="shared" si="2757"/>
        <v>4330.8599999999997</v>
      </c>
      <c r="VUW55" s="115">
        <f t="shared" si="2757"/>
        <v>4330.8599999999997</v>
      </c>
      <c r="VUX55" s="115">
        <f t="shared" si="2757"/>
        <v>4330.8599999999997</v>
      </c>
      <c r="VUY55" s="115">
        <f t="shared" si="2757"/>
        <v>4330.8599999999997</v>
      </c>
      <c r="VUZ55" s="115">
        <f t="shared" si="2757"/>
        <v>4330.8599999999997</v>
      </c>
      <c r="VVA55" s="115">
        <f t="shared" si="2757"/>
        <v>4330.8599999999997</v>
      </c>
      <c r="VVB55" s="115">
        <f t="shared" si="2757"/>
        <v>4330.8599999999997</v>
      </c>
      <c r="VVC55" s="115">
        <f t="shared" si="2757"/>
        <v>4330.8599999999997</v>
      </c>
      <c r="VVD55" s="115">
        <f t="shared" si="2757"/>
        <v>4330.8599999999997</v>
      </c>
      <c r="VVE55" s="115">
        <f t="shared" si="2757"/>
        <v>4330.8599999999997</v>
      </c>
      <c r="VVF55" s="95">
        <f t="shared" si="2758"/>
        <v>51970.32</v>
      </c>
      <c r="VVG55" s="106" t="s">
        <v>862</v>
      </c>
      <c r="VVH55" s="105">
        <v>51970.319999999992</v>
      </c>
      <c r="VVI55" s="90">
        <f t="shared" si="2759"/>
        <v>4330.8599999999997</v>
      </c>
      <c r="VVJ55" s="115">
        <f t="shared" ref="VVJ55" si="3830">VVI55</f>
        <v>4330.8599999999997</v>
      </c>
      <c r="VVK55" s="115">
        <f t="shared" si="2760"/>
        <v>4330.8599999999997</v>
      </c>
      <c r="VVL55" s="115">
        <f t="shared" si="2760"/>
        <v>4330.8599999999997</v>
      </c>
      <c r="VVM55" s="115">
        <f t="shared" si="2760"/>
        <v>4330.8599999999997</v>
      </c>
      <c r="VVN55" s="115">
        <f t="shared" si="2760"/>
        <v>4330.8599999999997</v>
      </c>
      <c r="VVO55" s="115">
        <f t="shared" si="2760"/>
        <v>4330.8599999999997</v>
      </c>
      <c r="VVP55" s="115">
        <f t="shared" si="2760"/>
        <v>4330.8599999999997</v>
      </c>
      <c r="VVQ55" s="115">
        <f t="shared" si="2760"/>
        <v>4330.8599999999997</v>
      </c>
      <c r="VVR55" s="115">
        <f t="shared" si="2760"/>
        <v>4330.8599999999997</v>
      </c>
      <c r="VVS55" s="115">
        <f t="shared" si="2760"/>
        <v>4330.8599999999997</v>
      </c>
      <c r="VVT55" s="115">
        <f t="shared" si="2760"/>
        <v>4330.8599999999997</v>
      </c>
      <c r="VVU55" s="115">
        <f t="shared" si="2760"/>
        <v>4330.8599999999997</v>
      </c>
      <c r="VVV55" s="95">
        <f t="shared" si="2761"/>
        <v>51970.32</v>
      </c>
      <c r="VVW55" s="106" t="s">
        <v>862</v>
      </c>
      <c r="VVX55" s="105">
        <v>51970.319999999992</v>
      </c>
      <c r="VVY55" s="90">
        <f t="shared" si="2762"/>
        <v>4330.8599999999997</v>
      </c>
      <c r="VVZ55" s="115">
        <f t="shared" ref="VVZ55" si="3831">VVY55</f>
        <v>4330.8599999999997</v>
      </c>
      <c r="VWA55" s="115">
        <f t="shared" si="2763"/>
        <v>4330.8599999999997</v>
      </c>
      <c r="VWB55" s="115">
        <f t="shared" si="2763"/>
        <v>4330.8599999999997</v>
      </c>
      <c r="VWC55" s="115">
        <f t="shared" si="2763"/>
        <v>4330.8599999999997</v>
      </c>
      <c r="VWD55" s="115">
        <f t="shared" si="2763"/>
        <v>4330.8599999999997</v>
      </c>
      <c r="VWE55" s="115">
        <f t="shared" si="2763"/>
        <v>4330.8599999999997</v>
      </c>
      <c r="VWF55" s="115">
        <f t="shared" si="2763"/>
        <v>4330.8599999999997</v>
      </c>
      <c r="VWG55" s="115">
        <f t="shared" si="2763"/>
        <v>4330.8599999999997</v>
      </c>
      <c r="VWH55" s="115">
        <f t="shared" si="2763"/>
        <v>4330.8599999999997</v>
      </c>
      <c r="VWI55" s="115">
        <f t="shared" si="2763"/>
        <v>4330.8599999999997</v>
      </c>
      <c r="VWJ55" s="115">
        <f t="shared" si="2763"/>
        <v>4330.8599999999997</v>
      </c>
      <c r="VWK55" s="115">
        <f t="shared" si="2763"/>
        <v>4330.8599999999997</v>
      </c>
      <c r="VWL55" s="95">
        <f t="shared" si="2764"/>
        <v>51970.32</v>
      </c>
      <c r="VWM55" s="106" t="s">
        <v>862</v>
      </c>
      <c r="VWN55" s="105">
        <v>51970.319999999992</v>
      </c>
      <c r="VWO55" s="90">
        <f t="shared" si="2765"/>
        <v>4330.8599999999997</v>
      </c>
      <c r="VWP55" s="115">
        <f t="shared" ref="VWP55" si="3832">VWO55</f>
        <v>4330.8599999999997</v>
      </c>
      <c r="VWQ55" s="115">
        <f t="shared" si="2766"/>
        <v>4330.8599999999997</v>
      </c>
      <c r="VWR55" s="115">
        <f t="shared" si="2766"/>
        <v>4330.8599999999997</v>
      </c>
      <c r="VWS55" s="115">
        <f t="shared" si="2766"/>
        <v>4330.8599999999997</v>
      </c>
      <c r="VWT55" s="115">
        <f t="shared" si="2766"/>
        <v>4330.8599999999997</v>
      </c>
      <c r="VWU55" s="115">
        <f t="shared" si="2766"/>
        <v>4330.8599999999997</v>
      </c>
      <c r="VWV55" s="115">
        <f t="shared" si="2766"/>
        <v>4330.8599999999997</v>
      </c>
      <c r="VWW55" s="115">
        <f t="shared" si="2766"/>
        <v>4330.8599999999997</v>
      </c>
      <c r="VWX55" s="115">
        <f t="shared" si="2766"/>
        <v>4330.8599999999997</v>
      </c>
      <c r="VWY55" s="115">
        <f t="shared" si="2766"/>
        <v>4330.8599999999997</v>
      </c>
      <c r="VWZ55" s="115">
        <f t="shared" si="2766"/>
        <v>4330.8599999999997</v>
      </c>
      <c r="VXA55" s="115">
        <f t="shared" si="2766"/>
        <v>4330.8599999999997</v>
      </c>
      <c r="VXB55" s="95">
        <f t="shared" si="2767"/>
        <v>51970.32</v>
      </c>
      <c r="VXC55" s="106" t="s">
        <v>862</v>
      </c>
      <c r="VXD55" s="105">
        <v>51970.319999999992</v>
      </c>
      <c r="VXE55" s="90">
        <f t="shared" si="2768"/>
        <v>4330.8599999999997</v>
      </c>
      <c r="VXF55" s="115">
        <f t="shared" ref="VXF55" si="3833">VXE55</f>
        <v>4330.8599999999997</v>
      </c>
      <c r="VXG55" s="115">
        <f t="shared" si="2769"/>
        <v>4330.8599999999997</v>
      </c>
      <c r="VXH55" s="115">
        <f t="shared" si="2769"/>
        <v>4330.8599999999997</v>
      </c>
      <c r="VXI55" s="115">
        <f t="shared" si="2769"/>
        <v>4330.8599999999997</v>
      </c>
      <c r="VXJ55" s="115">
        <f t="shared" si="2769"/>
        <v>4330.8599999999997</v>
      </c>
      <c r="VXK55" s="115">
        <f t="shared" si="2769"/>
        <v>4330.8599999999997</v>
      </c>
      <c r="VXL55" s="115">
        <f t="shared" si="2769"/>
        <v>4330.8599999999997</v>
      </c>
      <c r="VXM55" s="115">
        <f t="shared" si="2769"/>
        <v>4330.8599999999997</v>
      </c>
      <c r="VXN55" s="115">
        <f t="shared" si="2769"/>
        <v>4330.8599999999997</v>
      </c>
      <c r="VXO55" s="115">
        <f t="shared" si="2769"/>
        <v>4330.8599999999997</v>
      </c>
      <c r="VXP55" s="115">
        <f t="shared" si="2769"/>
        <v>4330.8599999999997</v>
      </c>
      <c r="VXQ55" s="115">
        <f t="shared" si="2769"/>
        <v>4330.8599999999997</v>
      </c>
      <c r="VXR55" s="95">
        <f t="shared" si="2770"/>
        <v>51970.32</v>
      </c>
      <c r="VXS55" s="106" t="s">
        <v>862</v>
      </c>
      <c r="VXT55" s="105">
        <v>51970.319999999992</v>
      </c>
      <c r="VXU55" s="90">
        <f t="shared" si="2771"/>
        <v>4330.8599999999997</v>
      </c>
      <c r="VXV55" s="115">
        <f t="shared" ref="VXV55" si="3834">VXU55</f>
        <v>4330.8599999999997</v>
      </c>
      <c r="VXW55" s="115">
        <f t="shared" si="2772"/>
        <v>4330.8599999999997</v>
      </c>
      <c r="VXX55" s="115">
        <f t="shared" si="2772"/>
        <v>4330.8599999999997</v>
      </c>
      <c r="VXY55" s="115">
        <f t="shared" si="2772"/>
        <v>4330.8599999999997</v>
      </c>
      <c r="VXZ55" s="115">
        <f t="shared" si="2772"/>
        <v>4330.8599999999997</v>
      </c>
      <c r="VYA55" s="115">
        <f t="shared" si="2772"/>
        <v>4330.8599999999997</v>
      </c>
      <c r="VYB55" s="115">
        <f t="shared" si="2772"/>
        <v>4330.8599999999997</v>
      </c>
      <c r="VYC55" s="115">
        <f t="shared" si="2772"/>
        <v>4330.8599999999997</v>
      </c>
      <c r="VYD55" s="115">
        <f t="shared" si="2772"/>
        <v>4330.8599999999997</v>
      </c>
      <c r="VYE55" s="115">
        <f t="shared" si="2772"/>
        <v>4330.8599999999997</v>
      </c>
      <c r="VYF55" s="115">
        <f t="shared" si="2772"/>
        <v>4330.8599999999997</v>
      </c>
      <c r="VYG55" s="115">
        <f t="shared" si="2772"/>
        <v>4330.8599999999997</v>
      </c>
      <c r="VYH55" s="95">
        <f t="shared" si="2773"/>
        <v>51970.32</v>
      </c>
      <c r="VYI55" s="106" t="s">
        <v>862</v>
      </c>
      <c r="VYJ55" s="105">
        <v>51970.319999999992</v>
      </c>
      <c r="VYK55" s="90">
        <f t="shared" si="2774"/>
        <v>4330.8599999999997</v>
      </c>
      <c r="VYL55" s="115">
        <f t="shared" ref="VYL55" si="3835">VYK55</f>
        <v>4330.8599999999997</v>
      </c>
      <c r="VYM55" s="115">
        <f t="shared" si="2775"/>
        <v>4330.8599999999997</v>
      </c>
      <c r="VYN55" s="115">
        <f t="shared" si="2775"/>
        <v>4330.8599999999997</v>
      </c>
      <c r="VYO55" s="115">
        <f t="shared" si="2775"/>
        <v>4330.8599999999997</v>
      </c>
      <c r="VYP55" s="115">
        <f t="shared" si="2775"/>
        <v>4330.8599999999997</v>
      </c>
      <c r="VYQ55" s="115">
        <f t="shared" si="2775"/>
        <v>4330.8599999999997</v>
      </c>
      <c r="VYR55" s="115">
        <f t="shared" si="2775"/>
        <v>4330.8599999999997</v>
      </c>
      <c r="VYS55" s="115">
        <f t="shared" si="2775"/>
        <v>4330.8599999999997</v>
      </c>
      <c r="VYT55" s="115">
        <f t="shared" si="2775"/>
        <v>4330.8599999999997</v>
      </c>
      <c r="VYU55" s="115">
        <f t="shared" si="2775"/>
        <v>4330.8599999999997</v>
      </c>
      <c r="VYV55" s="115">
        <f t="shared" si="2775"/>
        <v>4330.8599999999997</v>
      </c>
      <c r="VYW55" s="115">
        <f t="shared" si="2775"/>
        <v>4330.8599999999997</v>
      </c>
      <c r="VYX55" s="95">
        <f t="shared" si="2776"/>
        <v>51970.32</v>
      </c>
      <c r="VYY55" s="106" t="s">
        <v>862</v>
      </c>
      <c r="VYZ55" s="105">
        <v>51970.319999999992</v>
      </c>
      <c r="VZA55" s="90">
        <f t="shared" si="2777"/>
        <v>4330.8599999999997</v>
      </c>
      <c r="VZB55" s="115">
        <f t="shared" ref="VZB55" si="3836">VZA55</f>
        <v>4330.8599999999997</v>
      </c>
      <c r="VZC55" s="115">
        <f t="shared" si="2778"/>
        <v>4330.8599999999997</v>
      </c>
      <c r="VZD55" s="115">
        <f t="shared" si="2778"/>
        <v>4330.8599999999997</v>
      </c>
      <c r="VZE55" s="115">
        <f t="shared" si="2778"/>
        <v>4330.8599999999997</v>
      </c>
      <c r="VZF55" s="115">
        <f t="shared" si="2778"/>
        <v>4330.8599999999997</v>
      </c>
      <c r="VZG55" s="115">
        <f t="shared" si="2778"/>
        <v>4330.8599999999997</v>
      </c>
      <c r="VZH55" s="115">
        <f t="shared" si="2778"/>
        <v>4330.8599999999997</v>
      </c>
      <c r="VZI55" s="115">
        <f t="shared" si="2778"/>
        <v>4330.8599999999997</v>
      </c>
      <c r="VZJ55" s="115">
        <f t="shared" si="2778"/>
        <v>4330.8599999999997</v>
      </c>
      <c r="VZK55" s="115">
        <f t="shared" si="2778"/>
        <v>4330.8599999999997</v>
      </c>
      <c r="VZL55" s="115">
        <f t="shared" si="2778"/>
        <v>4330.8599999999997</v>
      </c>
      <c r="VZM55" s="115">
        <f t="shared" si="2778"/>
        <v>4330.8599999999997</v>
      </c>
      <c r="VZN55" s="95">
        <f t="shared" si="2779"/>
        <v>51970.32</v>
      </c>
      <c r="VZO55" s="106" t="s">
        <v>862</v>
      </c>
      <c r="VZP55" s="105">
        <v>51970.319999999992</v>
      </c>
      <c r="VZQ55" s="90">
        <f t="shared" si="2780"/>
        <v>4330.8599999999997</v>
      </c>
      <c r="VZR55" s="115">
        <f t="shared" ref="VZR55" si="3837">VZQ55</f>
        <v>4330.8599999999997</v>
      </c>
      <c r="VZS55" s="115">
        <f t="shared" si="2781"/>
        <v>4330.8599999999997</v>
      </c>
      <c r="VZT55" s="115">
        <f t="shared" si="2781"/>
        <v>4330.8599999999997</v>
      </c>
      <c r="VZU55" s="115">
        <f t="shared" si="2781"/>
        <v>4330.8599999999997</v>
      </c>
      <c r="VZV55" s="115">
        <f t="shared" si="2781"/>
        <v>4330.8599999999997</v>
      </c>
      <c r="VZW55" s="115">
        <f t="shared" si="2781"/>
        <v>4330.8599999999997</v>
      </c>
      <c r="VZX55" s="115">
        <f t="shared" si="2781"/>
        <v>4330.8599999999997</v>
      </c>
      <c r="VZY55" s="115">
        <f t="shared" si="2781"/>
        <v>4330.8599999999997</v>
      </c>
      <c r="VZZ55" s="115">
        <f t="shared" si="2781"/>
        <v>4330.8599999999997</v>
      </c>
      <c r="WAA55" s="115">
        <f t="shared" si="2781"/>
        <v>4330.8599999999997</v>
      </c>
      <c r="WAB55" s="115">
        <f t="shared" si="2781"/>
        <v>4330.8599999999997</v>
      </c>
      <c r="WAC55" s="115">
        <f t="shared" si="2781"/>
        <v>4330.8599999999997</v>
      </c>
      <c r="WAD55" s="95">
        <f t="shared" si="2782"/>
        <v>51970.32</v>
      </c>
      <c r="WAE55" s="106" t="s">
        <v>862</v>
      </c>
      <c r="WAF55" s="105">
        <v>51970.319999999992</v>
      </c>
      <c r="WAG55" s="90">
        <f t="shared" si="2783"/>
        <v>4330.8599999999997</v>
      </c>
      <c r="WAH55" s="115">
        <f t="shared" ref="WAH55" si="3838">WAG55</f>
        <v>4330.8599999999997</v>
      </c>
      <c r="WAI55" s="115">
        <f t="shared" si="2784"/>
        <v>4330.8599999999997</v>
      </c>
      <c r="WAJ55" s="115">
        <f t="shared" si="2784"/>
        <v>4330.8599999999997</v>
      </c>
      <c r="WAK55" s="115">
        <f t="shared" si="2784"/>
        <v>4330.8599999999997</v>
      </c>
      <c r="WAL55" s="115">
        <f t="shared" si="2784"/>
        <v>4330.8599999999997</v>
      </c>
      <c r="WAM55" s="115">
        <f t="shared" si="2784"/>
        <v>4330.8599999999997</v>
      </c>
      <c r="WAN55" s="115">
        <f t="shared" si="2784"/>
        <v>4330.8599999999997</v>
      </c>
      <c r="WAO55" s="115">
        <f t="shared" si="2784"/>
        <v>4330.8599999999997</v>
      </c>
      <c r="WAP55" s="115">
        <f t="shared" si="2784"/>
        <v>4330.8599999999997</v>
      </c>
      <c r="WAQ55" s="115">
        <f t="shared" si="2784"/>
        <v>4330.8599999999997</v>
      </c>
      <c r="WAR55" s="115">
        <f t="shared" si="2784"/>
        <v>4330.8599999999997</v>
      </c>
      <c r="WAS55" s="115">
        <f t="shared" si="2784"/>
        <v>4330.8599999999997</v>
      </c>
      <c r="WAT55" s="95">
        <f t="shared" si="2785"/>
        <v>51970.32</v>
      </c>
      <c r="WAU55" s="106" t="s">
        <v>862</v>
      </c>
      <c r="WAV55" s="105">
        <v>51970.319999999992</v>
      </c>
      <c r="WAW55" s="90">
        <f t="shared" si="2786"/>
        <v>4330.8599999999997</v>
      </c>
      <c r="WAX55" s="115">
        <f t="shared" ref="WAX55" si="3839">WAW55</f>
        <v>4330.8599999999997</v>
      </c>
      <c r="WAY55" s="115">
        <f t="shared" si="2787"/>
        <v>4330.8599999999997</v>
      </c>
      <c r="WAZ55" s="115">
        <f t="shared" si="2787"/>
        <v>4330.8599999999997</v>
      </c>
      <c r="WBA55" s="115">
        <f t="shared" si="2787"/>
        <v>4330.8599999999997</v>
      </c>
      <c r="WBB55" s="115">
        <f t="shared" si="2787"/>
        <v>4330.8599999999997</v>
      </c>
      <c r="WBC55" s="115">
        <f t="shared" si="2787"/>
        <v>4330.8599999999997</v>
      </c>
      <c r="WBD55" s="115">
        <f t="shared" si="2787"/>
        <v>4330.8599999999997</v>
      </c>
      <c r="WBE55" s="115">
        <f t="shared" si="2787"/>
        <v>4330.8599999999997</v>
      </c>
      <c r="WBF55" s="115">
        <f t="shared" si="2787"/>
        <v>4330.8599999999997</v>
      </c>
      <c r="WBG55" s="115">
        <f t="shared" si="2787"/>
        <v>4330.8599999999997</v>
      </c>
      <c r="WBH55" s="115">
        <f t="shared" si="2787"/>
        <v>4330.8599999999997</v>
      </c>
      <c r="WBI55" s="115">
        <f t="shared" si="2787"/>
        <v>4330.8599999999997</v>
      </c>
      <c r="WBJ55" s="95">
        <f t="shared" si="2788"/>
        <v>51970.32</v>
      </c>
      <c r="WBK55" s="106" t="s">
        <v>862</v>
      </c>
      <c r="WBL55" s="105">
        <v>51970.319999999992</v>
      </c>
      <c r="WBM55" s="90">
        <f t="shared" si="2789"/>
        <v>4330.8599999999997</v>
      </c>
      <c r="WBN55" s="115">
        <f t="shared" ref="WBN55" si="3840">WBM55</f>
        <v>4330.8599999999997</v>
      </c>
      <c r="WBO55" s="115">
        <f t="shared" si="2790"/>
        <v>4330.8599999999997</v>
      </c>
      <c r="WBP55" s="115">
        <f t="shared" si="2790"/>
        <v>4330.8599999999997</v>
      </c>
      <c r="WBQ55" s="115">
        <f t="shared" si="2790"/>
        <v>4330.8599999999997</v>
      </c>
      <c r="WBR55" s="115">
        <f t="shared" si="2790"/>
        <v>4330.8599999999997</v>
      </c>
      <c r="WBS55" s="115">
        <f t="shared" si="2790"/>
        <v>4330.8599999999997</v>
      </c>
      <c r="WBT55" s="115">
        <f t="shared" si="2790"/>
        <v>4330.8599999999997</v>
      </c>
      <c r="WBU55" s="115">
        <f t="shared" si="2790"/>
        <v>4330.8599999999997</v>
      </c>
      <c r="WBV55" s="115">
        <f t="shared" si="2790"/>
        <v>4330.8599999999997</v>
      </c>
      <c r="WBW55" s="115">
        <f t="shared" si="2790"/>
        <v>4330.8599999999997</v>
      </c>
      <c r="WBX55" s="115">
        <f t="shared" si="2790"/>
        <v>4330.8599999999997</v>
      </c>
      <c r="WBY55" s="115">
        <f t="shared" si="2790"/>
        <v>4330.8599999999997</v>
      </c>
      <c r="WBZ55" s="95">
        <f t="shared" si="2791"/>
        <v>51970.32</v>
      </c>
      <c r="WCA55" s="106" t="s">
        <v>862</v>
      </c>
      <c r="WCB55" s="105">
        <v>51970.319999999992</v>
      </c>
      <c r="WCC55" s="90">
        <f t="shared" si="2792"/>
        <v>4330.8599999999997</v>
      </c>
      <c r="WCD55" s="115">
        <f t="shared" ref="WCD55" si="3841">WCC55</f>
        <v>4330.8599999999997</v>
      </c>
      <c r="WCE55" s="115">
        <f t="shared" si="2793"/>
        <v>4330.8599999999997</v>
      </c>
      <c r="WCF55" s="115">
        <f t="shared" si="2793"/>
        <v>4330.8599999999997</v>
      </c>
      <c r="WCG55" s="115">
        <f t="shared" si="2793"/>
        <v>4330.8599999999997</v>
      </c>
      <c r="WCH55" s="115">
        <f t="shared" si="2793"/>
        <v>4330.8599999999997</v>
      </c>
      <c r="WCI55" s="115">
        <f t="shared" si="2793"/>
        <v>4330.8599999999997</v>
      </c>
      <c r="WCJ55" s="115">
        <f t="shared" si="2793"/>
        <v>4330.8599999999997</v>
      </c>
      <c r="WCK55" s="115">
        <f t="shared" si="2793"/>
        <v>4330.8599999999997</v>
      </c>
      <c r="WCL55" s="115">
        <f t="shared" si="2793"/>
        <v>4330.8599999999997</v>
      </c>
      <c r="WCM55" s="115">
        <f t="shared" si="2793"/>
        <v>4330.8599999999997</v>
      </c>
      <c r="WCN55" s="115">
        <f t="shared" si="2793"/>
        <v>4330.8599999999997</v>
      </c>
      <c r="WCO55" s="115">
        <f t="shared" si="2793"/>
        <v>4330.8599999999997</v>
      </c>
      <c r="WCP55" s="95">
        <f t="shared" si="2794"/>
        <v>51970.32</v>
      </c>
      <c r="WCQ55" s="106" t="s">
        <v>862</v>
      </c>
      <c r="WCR55" s="105">
        <v>51970.319999999992</v>
      </c>
      <c r="WCS55" s="90">
        <f t="shared" si="2795"/>
        <v>4330.8599999999997</v>
      </c>
      <c r="WCT55" s="115">
        <f t="shared" ref="WCT55" si="3842">WCS55</f>
        <v>4330.8599999999997</v>
      </c>
      <c r="WCU55" s="115">
        <f t="shared" si="2796"/>
        <v>4330.8599999999997</v>
      </c>
      <c r="WCV55" s="115">
        <f t="shared" si="2796"/>
        <v>4330.8599999999997</v>
      </c>
      <c r="WCW55" s="115">
        <f t="shared" si="2796"/>
        <v>4330.8599999999997</v>
      </c>
      <c r="WCX55" s="115">
        <f t="shared" si="2796"/>
        <v>4330.8599999999997</v>
      </c>
      <c r="WCY55" s="115">
        <f t="shared" si="2796"/>
        <v>4330.8599999999997</v>
      </c>
      <c r="WCZ55" s="115">
        <f t="shared" si="2796"/>
        <v>4330.8599999999997</v>
      </c>
      <c r="WDA55" s="115">
        <f t="shared" si="2796"/>
        <v>4330.8599999999997</v>
      </c>
      <c r="WDB55" s="115">
        <f t="shared" si="2796"/>
        <v>4330.8599999999997</v>
      </c>
      <c r="WDC55" s="115">
        <f t="shared" si="2796"/>
        <v>4330.8599999999997</v>
      </c>
      <c r="WDD55" s="115">
        <f t="shared" si="2796"/>
        <v>4330.8599999999997</v>
      </c>
      <c r="WDE55" s="115">
        <f t="shared" si="2796"/>
        <v>4330.8599999999997</v>
      </c>
      <c r="WDF55" s="95">
        <f t="shared" si="2797"/>
        <v>51970.32</v>
      </c>
      <c r="WDG55" s="106" t="s">
        <v>862</v>
      </c>
      <c r="WDH55" s="105">
        <v>51970.319999999992</v>
      </c>
      <c r="WDI55" s="90">
        <f t="shared" si="2798"/>
        <v>4330.8599999999997</v>
      </c>
      <c r="WDJ55" s="115">
        <f t="shared" ref="WDJ55" si="3843">WDI55</f>
        <v>4330.8599999999997</v>
      </c>
      <c r="WDK55" s="115">
        <f t="shared" si="2799"/>
        <v>4330.8599999999997</v>
      </c>
      <c r="WDL55" s="115">
        <f t="shared" si="2799"/>
        <v>4330.8599999999997</v>
      </c>
      <c r="WDM55" s="115">
        <f t="shared" si="2799"/>
        <v>4330.8599999999997</v>
      </c>
      <c r="WDN55" s="115">
        <f t="shared" si="2799"/>
        <v>4330.8599999999997</v>
      </c>
      <c r="WDO55" s="115">
        <f t="shared" si="2799"/>
        <v>4330.8599999999997</v>
      </c>
      <c r="WDP55" s="115">
        <f t="shared" si="2799"/>
        <v>4330.8599999999997</v>
      </c>
      <c r="WDQ55" s="115">
        <f t="shared" si="2799"/>
        <v>4330.8599999999997</v>
      </c>
      <c r="WDR55" s="115">
        <f t="shared" si="2799"/>
        <v>4330.8599999999997</v>
      </c>
      <c r="WDS55" s="115">
        <f t="shared" si="2799"/>
        <v>4330.8599999999997</v>
      </c>
      <c r="WDT55" s="115">
        <f t="shared" si="2799"/>
        <v>4330.8599999999997</v>
      </c>
      <c r="WDU55" s="115">
        <f t="shared" si="2799"/>
        <v>4330.8599999999997</v>
      </c>
      <c r="WDV55" s="95">
        <f t="shared" si="2800"/>
        <v>51970.32</v>
      </c>
      <c r="WDW55" s="106" t="s">
        <v>862</v>
      </c>
      <c r="WDX55" s="105">
        <v>51970.319999999992</v>
      </c>
      <c r="WDY55" s="90">
        <f t="shared" si="2801"/>
        <v>4330.8599999999997</v>
      </c>
      <c r="WDZ55" s="115">
        <f t="shared" ref="WDZ55" si="3844">WDY55</f>
        <v>4330.8599999999997</v>
      </c>
      <c r="WEA55" s="115">
        <f t="shared" si="2802"/>
        <v>4330.8599999999997</v>
      </c>
      <c r="WEB55" s="115">
        <f t="shared" si="2802"/>
        <v>4330.8599999999997</v>
      </c>
      <c r="WEC55" s="115">
        <f t="shared" si="2802"/>
        <v>4330.8599999999997</v>
      </c>
      <c r="WED55" s="115">
        <f t="shared" si="2802"/>
        <v>4330.8599999999997</v>
      </c>
      <c r="WEE55" s="115">
        <f t="shared" si="2802"/>
        <v>4330.8599999999997</v>
      </c>
      <c r="WEF55" s="115">
        <f t="shared" si="2802"/>
        <v>4330.8599999999997</v>
      </c>
      <c r="WEG55" s="115">
        <f t="shared" si="2802"/>
        <v>4330.8599999999997</v>
      </c>
      <c r="WEH55" s="115">
        <f t="shared" si="2802"/>
        <v>4330.8599999999997</v>
      </c>
      <c r="WEI55" s="115">
        <f t="shared" si="2802"/>
        <v>4330.8599999999997</v>
      </c>
      <c r="WEJ55" s="115">
        <f t="shared" si="2802"/>
        <v>4330.8599999999997</v>
      </c>
      <c r="WEK55" s="115">
        <f t="shared" si="2802"/>
        <v>4330.8599999999997</v>
      </c>
      <c r="WEL55" s="95">
        <f t="shared" si="2803"/>
        <v>51970.32</v>
      </c>
      <c r="WEM55" s="106" t="s">
        <v>862</v>
      </c>
      <c r="WEN55" s="105">
        <v>51970.319999999992</v>
      </c>
      <c r="WEO55" s="90">
        <f t="shared" si="2804"/>
        <v>4330.8599999999997</v>
      </c>
      <c r="WEP55" s="115">
        <f t="shared" ref="WEP55" si="3845">WEO55</f>
        <v>4330.8599999999997</v>
      </c>
      <c r="WEQ55" s="115">
        <f t="shared" si="2805"/>
        <v>4330.8599999999997</v>
      </c>
      <c r="WER55" s="115">
        <f t="shared" si="2805"/>
        <v>4330.8599999999997</v>
      </c>
      <c r="WES55" s="115">
        <f t="shared" si="2805"/>
        <v>4330.8599999999997</v>
      </c>
      <c r="WET55" s="115">
        <f t="shared" si="2805"/>
        <v>4330.8599999999997</v>
      </c>
      <c r="WEU55" s="115">
        <f t="shared" si="2805"/>
        <v>4330.8599999999997</v>
      </c>
      <c r="WEV55" s="115">
        <f t="shared" si="2805"/>
        <v>4330.8599999999997</v>
      </c>
      <c r="WEW55" s="115">
        <f t="shared" si="2805"/>
        <v>4330.8599999999997</v>
      </c>
      <c r="WEX55" s="115">
        <f t="shared" si="2805"/>
        <v>4330.8599999999997</v>
      </c>
      <c r="WEY55" s="115">
        <f t="shared" si="2805"/>
        <v>4330.8599999999997</v>
      </c>
      <c r="WEZ55" s="115">
        <f t="shared" si="2805"/>
        <v>4330.8599999999997</v>
      </c>
      <c r="WFA55" s="115">
        <f t="shared" si="2805"/>
        <v>4330.8599999999997</v>
      </c>
      <c r="WFB55" s="95">
        <f t="shared" si="2806"/>
        <v>51970.32</v>
      </c>
      <c r="WFC55" s="106" t="s">
        <v>862</v>
      </c>
      <c r="WFD55" s="105">
        <v>51970.319999999992</v>
      </c>
      <c r="WFE55" s="90">
        <f t="shared" si="2807"/>
        <v>4330.8599999999997</v>
      </c>
      <c r="WFF55" s="115">
        <f t="shared" ref="WFF55" si="3846">WFE55</f>
        <v>4330.8599999999997</v>
      </c>
      <c r="WFG55" s="115">
        <f t="shared" si="2808"/>
        <v>4330.8599999999997</v>
      </c>
      <c r="WFH55" s="115">
        <f t="shared" si="2808"/>
        <v>4330.8599999999997</v>
      </c>
      <c r="WFI55" s="115">
        <f t="shared" si="2808"/>
        <v>4330.8599999999997</v>
      </c>
      <c r="WFJ55" s="115">
        <f t="shared" si="2808"/>
        <v>4330.8599999999997</v>
      </c>
      <c r="WFK55" s="115">
        <f t="shared" si="2808"/>
        <v>4330.8599999999997</v>
      </c>
      <c r="WFL55" s="115">
        <f t="shared" si="2808"/>
        <v>4330.8599999999997</v>
      </c>
      <c r="WFM55" s="115">
        <f t="shared" si="2808"/>
        <v>4330.8599999999997</v>
      </c>
      <c r="WFN55" s="115">
        <f t="shared" si="2808"/>
        <v>4330.8599999999997</v>
      </c>
      <c r="WFO55" s="115">
        <f t="shared" si="2808"/>
        <v>4330.8599999999997</v>
      </c>
      <c r="WFP55" s="115">
        <f t="shared" si="2808"/>
        <v>4330.8599999999997</v>
      </c>
      <c r="WFQ55" s="115">
        <f t="shared" si="2808"/>
        <v>4330.8599999999997</v>
      </c>
      <c r="WFR55" s="95">
        <f t="shared" si="2809"/>
        <v>51970.32</v>
      </c>
      <c r="WFS55" s="106" t="s">
        <v>862</v>
      </c>
      <c r="WFT55" s="105">
        <v>51970.319999999992</v>
      </c>
      <c r="WFU55" s="90">
        <f t="shared" si="2810"/>
        <v>4330.8599999999997</v>
      </c>
      <c r="WFV55" s="115">
        <f t="shared" ref="WFV55" si="3847">WFU55</f>
        <v>4330.8599999999997</v>
      </c>
      <c r="WFW55" s="115">
        <f t="shared" si="2811"/>
        <v>4330.8599999999997</v>
      </c>
      <c r="WFX55" s="115">
        <f t="shared" si="2811"/>
        <v>4330.8599999999997</v>
      </c>
      <c r="WFY55" s="115">
        <f t="shared" si="2811"/>
        <v>4330.8599999999997</v>
      </c>
      <c r="WFZ55" s="115">
        <f t="shared" si="2811"/>
        <v>4330.8599999999997</v>
      </c>
      <c r="WGA55" s="115">
        <f t="shared" si="2811"/>
        <v>4330.8599999999997</v>
      </c>
      <c r="WGB55" s="115">
        <f t="shared" si="2811"/>
        <v>4330.8599999999997</v>
      </c>
      <c r="WGC55" s="115">
        <f t="shared" si="2811"/>
        <v>4330.8599999999997</v>
      </c>
      <c r="WGD55" s="115">
        <f t="shared" si="2811"/>
        <v>4330.8599999999997</v>
      </c>
      <c r="WGE55" s="115">
        <f t="shared" si="2811"/>
        <v>4330.8599999999997</v>
      </c>
      <c r="WGF55" s="115">
        <f t="shared" si="2811"/>
        <v>4330.8599999999997</v>
      </c>
      <c r="WGG55" s="115">
        <f t="shared" si="2811"/>
        <v>4330.8599999999997</v>
      </c>
      <c r="WGH55" s="95">
        <f t="shared" si="2812"/>
        <v>51970.32</v>
      </c>
      <c r="WGI55" s="106" t="s">
        <v>862</v>
      </c>
      <c r="WGJ55" s="105">
        <v>51970.319999999992</v>
      </c>
      <c r="WGK55" s="90">
        <f t="shared" si="2813"/>
        <v>4330.8599999999997</v>
      </c>
      <c r="WGL55" s="115">
        <f t="shared" ref="WGL55" si="3848">WGK55</f>
        <v>4330.8599999999997</v>
      </c>
      <c r="WGM55" s="115">
        <f t="shared" si="2814"/>
        <v>4330.8599999999997</v>
      </c>
      <c r="WGN55" s="115">
        <f t="shared" si="2814"/>
        <v>4330.8599999999997</v>
      </c>
      <c r="WGO55" s="115">
        <f t="shared" si="2814"/>
        <v>4330.8599999999997</v>
      </c>
      <c r="WGP55" s="115">
        <f t="shared" si="2814"/>
        <v>4330.8599999999997</v>
      </c>
      <c r="WGQ55" s="115">
        <f t="shared" si="2814"/>
        <v>4330.8599999999997</v>
      </c>
      <c r="WGR55" s="115">
        <f t="shared" si="2814"/>
        <v>4330.8599999999997</v>
      </c>
      <c r="WGS55" s="115">
        <f t="shared" si="2814"/>
        <v>4330.8599999999997</v>
      </c>
      <c r="WGT55" s="115">
        <f t="shared" si="2814"/>
        <v>4330.8599999999997</v>
      </c>
      <c r="WGU55" s="115">
        <f t="shared" si="2814"/>
        <v>4330.8599999999997</v>
      </c>
      <c r="WGV55" s="115">
        <f t="shared" si="2814"/>
        <v>4330.8599999999997</v>
      </c>
      <c r="WGW55" s="115">
        <f t="shared" si="2814"/>
        <v>4330.8599999999997</v>
      </c>
      <c r="WGX55" s="95">
        <f t="shared" si="2815"/>
        <v>51970.32</v>
      </c>
      <c r="WGY55" s="106" t="s">
        <v>862</v>
      </c>
      <c r="WGZ55" s="105">
        <v>51970.319999999992</v>
      </c>
      <c r="WHA55" s="90">
        <f t="shared" si="2816"/>
        <v>4330.8599999999997</v>
      </c>
      <c r="WHB55" s="115">
        <f t="shared" ref="WHB55" si="3849">WHA55</f>
        <v>4330.8599999999997</v>
      </c>
      <c r="WHC55" s="115">
        <f t="shared" si="2817"/>
        <v>4330.8599999999997</v>
      </c>
      <c r="WHD55" s="115">
        <f t="shared" si="2817"/>
        <v>4330.8599999999997</v>
      </c>
      <c r="WHE55" s="115">
        <f t="shared" si="2817"/>
        <v>4330.8599999999997</v>
      </c>
      <c r="WHF55" s="115">
        <f t="shared" si="2817"/>
        <v>4330.8599999999997</v>
      </c>
      <c r="WHG55" s="115">
        <f t="shared" si="2817"/>
        <v>4330.8599999999997</v>
      </c>
      <c r="WHH55" s="115">
        <f t="shared" si="2817"/>
        <v>4330.8599999999997</v>
      </c>
      <c r="WHI55" s="115">
        <f t="shared" si="2817"/>
        <v>4330.8599999999997</v>
      </c>
      <c r="WHJ55" s="115">
        <f t="shared" si="2817"/>
        <v>4330.8599999999997</v>
      </c>
      <c r="WHK55" s="115">
        <f t="shared" si="2817"/>
        <v>4330.8599999999997</v>
      </c>
      <c r="WHL55" s="115">
        <f t="shared" si="2817"/>
        <v>4330.8599999999997</v>
      </c>
      <c r="WHM55" s="115">
        <f t="shared" si="2817"/>
        <v>4330.8599999999997</v>
      </c>
      <c r="WHN55" s="95">
        <f t="shared" si="2818"/>
        <v>51970.32</v>
      </c>
      <c r="WHO55" s="106" t="s">
        <v>862</v>
      </c>
      <c r="WHP55" s="105">
        <v>51970.319999999992</v>
      </c>
      <c r="WHQ55" s="90">
        <f t="shared" si="2819"/>
        <v>4330.8599999999997</v>
      </c>
      <c r="WHR55" s="115">
        <f t="shared" ref="WHR55" si="3850">WHQ55</f>
        <v>4330.8599999999997</v>
      </c>
      <c r="WHS55" s="115">
        <f t="shared" si="2820"/>
        <v>4330.8599999999997</v>
      </c>
      <c r="WHT55" s="115">
        <f t="shared" si="2820"/>
        <v>4330.8599999999997</v>
      </c>
      <c r="WHU55" s="115">
        <f t="shared" si="2820"/>
        <v>4330.8599999999997</v>
      </c>
      <c r="WHV55" s="115">
        <f t="shared" si="2820"/>
        <v>4330.8599999999997</v>
      </c>
      <c r="WHW55" s="115">
        <f t="shared" si="2820"/>
        <v>4330.8599999999997</v>
      </c>
      <c r="WHX55" s="115">
        <f t="shared" si="2820"/>
        <v>4330.8599999999997</v>
      </c>
      <c r="WHY55" s="115">
        <f t="shared" si="2820"/>
        <v>4330.8599999999997</v>
      </c>
      <c r="WHZ55" s="115">
        <f t="shared" si="2820"/>
        <v>4330.8599999999997</v>
      </c>
      <c r="WIA55" s="115">
        <f t="shared" si="2820"/>
        <v>4330.8599999999997</v>
      </c>
      <c r="WIB55" s="115">
        <f t="shared" si="2820"/>
        <v>4330.8599999999997</v>
      </c>
      <c r="WIC55" s="115">
        <f t="shared" si="2820"/>
        <v>4330.8599999999997</v>
      </c>
      <c r="WID55" s="95">
        <f t="shared" si="2821"/>
        <v>51970.32</v>
      </c>
      <c r="WIE55" s="106" t="s">
        <v>862</v>
      </c>
      <c r="WIF55" s="105">
        <v>51970.319999999992</v>
      </c>
      <c r="WIG55" s="90">
        <f t="shared" si="2822"/>
        <v>4330.8599999999997</v>
      </c>
      <c r="WIH55" s="115">
        <f t="shared" ref="WIH55" si="3851">WIG55</f>
        <v>4330.8599999999997</v>
      </c>
      <c r="WII55" s="115">
        <f t="shared" si="2823"/>
        <v>4330.8599999999997</v>
      </c>
      <c r="WIJ55" s="115">
        <f t="shared" si="2823"/>
        <v>4330.8599999999997</v>
      </c>
      <c r="WIK55" s="115">
        <f t="shared" si="2823"/>
        <v>4330.8599999999997</v>
      </c>
      <c r="WIL55" s="115">
        <f t="shared" si="2823"/>
        <v>4330.8599999999997</v>
      </c>
      <c r="WIM55" s="115">
        <f t="shared" si="2823"/>
        <v>4330.8599999999997</v>
      </c>
      <c r="WIN55" s="115">
        <f t="shared" si="2823"/>
        <v>4330.8599999999997</v>
      </c>
      <c r="WIO55" s="115">
        <f t="shared" si="2823"/>
        <v>4330.8599999999997</v>
      </c>
      <c r="WIP55" s="115">
        <f t="shared" si="2823"/>
        <v>4330.8599999999997</v>
      </c>
      <c r="WIQ55" s="115">
        <f t="shared" si="2823"/>
        <v>4330.8599999999997</v>
      </c>
      <c r="WIR55" s="115">
        <f t="shared" si="2823"/>
        <v>4330.8599999999997</v>
      </c>
      <c r="WIS55" s="115">
        <f t="shared" si="2823"/>
        <v>4330.8599999999997</v>
      </c>
      <c r="WIT55" s="95">
        <f t="shared" si="2824"/>
        <v>51970.32</v>
      </c>
      <c r="WIU55" s="106" t="s">
        <v>862</v>
      </c>
      <c r="WIV55" s="105">
        <v>51970.319999999992</v>
      </c>
      <c r="WIW55" s="90">
        <f t="shared" si="2825"/>
        <v>4330.8599999999997</v>
      </c>
      <c r="WIX55" s="115">
        <f t="shared" ref="WIX55" si="3852">WIW55</f>
        <v>4330.8599999999997</v>
      </c>
      <c r="WIY55" s="115">
        <f t="shared" si="2826"/>
        <v>4330.8599999999997</v>
      </c>
      <c r="WIZ55" s="115">
        <f t="shared" si="2826"/>
        <v>4330.8599999999997</v>
      </c>
      <c r="WJA55" s="115">
        <f t="shared" si="2826"/>
        <v>4330.8599999999997</v>
      </c>
      <c r="WJB55" s="115">
        <f t="shared" si="2826"/>
        <v>4330.8599999999997</v>
      </c>
      <c r="WJC55" s="115">
        <f t="shared" si="2826"/>
        <v>4330.8599999999997</v>
      </c>
      <c r="WJD55" s="115">
        <f t="shared" si="2826"/>
        <v>4330.8599999999997</v>
      </c>
      <c r="WJE55" s="115">
        <f t="shared" si="2826"/>
        <v>4330.8599999999997</v>
      </c>
      <c r="WJF55" s="115">
        <f t="shared" si="2826"/>
        <v>4330.8599999999997</v>
      </c>
      <c r="WJG55" s="115">
        <f t="shared" si="2826"/>
        <v>4330.8599999999997</v>
      </c>
      <c r="WJH55" s="115">
        <f t="shared" si="2826"/>
        <v>4330.8599999999997</v>
      </c>
      <c r="WJI55" s="115">
        <f t="shared" si="2826"/>
        <v>4330.8599999999997</v>
      </c>
      <c r="WJJ55" s="95">
        <f t="shared" si="2827"/>
        <v>51970.32</v>
      </c>
      <c r="WJK55" s="106" t="s">
        <v>862</v>
      </c>
      <c r="WJL55" s="105">
        <v>51970.319999999992</v>
      </c>
      <c r="WJM55" s="90">
        <f t="shared" si="2828"/>
        <v>4330.8599999999997</v>
      </c>
      <c r="WJN55" s="115">
        <f t="shared" ref="WJN55" si="3853">WJM55</f>
        <v>4330.8599999999997</v>
      </c>
      <c r="WJO55" s="115">
        <f t="shared" si="2829"/>
        <v>4330.8599999999997</v>
      </c>
      <c r="WJP55" s="115">
        <f t="shared" si="2829"/>
        <v>4330.8599999999997</v>
      </c>
      <c r="WJQ55" s="115">
        <f t="shared" si="2829"/>
        <v>4330.8599999999997</v>
      </c>
      <c r="WJR55" s="115">
        <f t="shared" si="2829"/>
        <v>4330.8599999999997</v>
      </c>
      <c r="WJS55" s="115">
        <f t="shared" si="2829"/>
        <v>4330.8599999999997</v>
      </c>
      <c r="WJT55" s="115">
        <f t="shared" si="2829"/>
        <v>4330.8599999999997</v>
      </c>
      <c r="WJU55" s="115">
        <f t="shared" si="2829"/>
        <v>4330.8599999999997</v>
      </c>
      <c r="WJV55" s="115">
        <f t="shared" si="2829"/>
        <v>4330.8599999999997</v>
      </c>
      <c r="WJW55" s="115">
        <f t="shared" si="2829"/>
        <v>4330.8599999999997</v>
      </c>
      <c r="WJX55" s="115">
        <f t="shared" si="2829"/>
        <v>4330.8599999999997</v>
      </c>
      <c r="WJY55" s="115">
        <f t="shared" si="2829"/>
        <v>4330.8599999999997</v>
      </c>
      <c r="WJZ55" s="95">
        <f t="shared" si="2830"/>
        <v>51970.32</v>
      </c>
      <c r="WKA55" s="106" t="s">
        <v>862</v>
      </c>
      <c r="WKB55" s="105">
        <v>51970.319999999992</v>
      </c>
      <c r="WKC55" s="90">
        <f t="shared" si="2831"/>
        <v>4330.8599999999997</v>
      </c>
      <c r="WKD55" s="115">
        <f t="shared" ref="WKD55" si="3854">WKC55</f>
        <v>4330.8599999999997</v>
      </c>
      <c r="WKE55" s="115">
        <f t="shared" si="2832"/>
        <v>4330.8599999999997</v>
      </c>
      <c r="WKF55" s="115">
        <f t="shared" si="2832"/>
        <v>4330.8599999999997</v>
      </c>
      <c r="WKG55" s="115">
        <f t="shared" si="2832"/>
        <v>4330.8599999999997</v>
      </c>
      <c r="WKH55" s="115">
        <f t="shared" si="2832"/>
        <v>4330.8599999999997</v>
      </c>
      <c r="WKI55" s="115">
        <f t="shared" si="2832"/>
        <v>4330.8599999999997</v>
      </c>
      <c r="WKJ55" s="115">
        <f t="shared" si="2832"/>
        <v>4330.8599999999997</v>
      </c>
      <c r="WKK55" s="115">
        <f t="shared" si="2832"/>
        <v>4330.8599999999997</v>
      </c>
      <c r="WKL55" s="115">
        <f t="shared" si="2832"/>
        <v>4330.8599999999997</v>
      </c>
      <c r="WKM55" s="115">
        <f t="shared" si="2832"/>
        <v>4330.8599999999997</v>
      </c>
      <c r="WKN55" s="115">
        <f t="shared" si="2832"/>
        <v>4330.8599999999997</v>
      </c>
      <c r="WKO55" s="115">
        <f t="shared" si="2832"/>
        <v>4330.8599999999997</v>
      </c>
      <c r="WKP55" s="95">
        <f t="shared" si="2833"/>
        <v>51970.32</v>
      </c>
      <c r="WKQ55" s="106" t="s">
        <v>862</v>
      </c>
      <c r="WKR55" s="105">
        <v>51970.319999999992</v>
      </c>
      <c r="WKS55" s="90">
        <f t="shared" si="2834"/>
        <v>4330.8599999999997</v>
      </c>
      <c r="WKT55" s="115">
        <f t="shared" ref="WKT55" si="3855">WKS55</f>
        <v>4330.8599999999997</v>
      </c>
      <c r="WKU55" s="115">
        <f t="shared" si="2835"/>
        <v>4330.8599999999997</v>
      </c>
      <c r="WKV55" s="115">
        <f t="shared" si="2835"/>
        <v>4330.8599999999997</v>
      </c>
      <c r="WKW55" s="115">
        <f t="shared" si="2835"/>
        <v>4330.8599999999997</v>
      </c>
      <c r="WKX55" s="115">
        <f t="shared" si="2835"/>
        <v>4330.8599999999997</v>
      </c>
      <c r="WKY55" s="115">
        <f t="shared" si="2835"/>
        <v>4330.8599999999997</v>
      </c>
      <c r="WKZ55" s="115">
        <f t="shared" si="2835"/>
        <v>4330.8599999999997</v>
      </c>
      <c r="WLA55" s="115">
        <f t="shared" si="2835"/>
        <v>4330.8599999999997</v>
      </c>
      <c r="WLB55" s="115">
        <f t="shared" si="2835"/>
        <v>4330.8599999999997</v>
      </c>
      <c r="WLC55" s="115">
        <f t="shared" si="2835"/>
        <v>4330.8599999999997</v>
      </c>
      <c r="WLD55" s="115">
        <f t="shared" si="2835"/>
        <v>4330.8599999999997</v>
      </c>
      <c r="WLE55" s="115">
        <f t="shared" si="2835"/>
        <v>4330.8599999999997</v>
      </c>
      <c r="WLF55" s="95">
        <f t="shared" si="2836"/>
        <v>51970.32</v>
      </c>
      <c r="WLG55" s="106" t="s">
        <v>862</v>
      </c>
      <c r="WLH55" s="105">
        <v>51970.319999999992</v>
      </c>
      <c r="WLI55" s="90">
        <f t="shared" si="2837"/>
        <v>4330.8599999999997</v>
      </c>
      <c r="WLJ55" s="115">
        <f t="shared" ref="WLJ55" si="3856">WLI55</f>
        <v>4330.8599999999997</v>
      </c>
      <c r="WLK55" s="115">
        <f t="shared" si="2838"/>
        <v>4330.8599999999997</v>
      </c>
      <c r="WLL55" s="115">
        <f t="shared" si="2838"/>
        <v>4330.8599999999997</v>
      </c>
      <c r="WLM55" s="115">
        <f t="shared" si="2838"/>
        <v>4330.8599999999997</v>
      </c>
      <c r="WLN55" s="115">
        <f t="shared" si="2838"/>
        <v>4330.8599999999997</v>
      </c>
      <c r="WLO55" s="115">
        <f t="shared" si="2838"/>
        <v>4330.8599999999997</v>
      </c>
      <c r="WLP55" s="115">
        <f t="shared" si="2838"/>
        <v>4330.8599999999997</v>
      </c>
      <c r="WLQ55" s="115">
        <f t="shared" si="2838"/>
        <v>4330.8599999999997</v>
      </c>
      <c r="WLR55" s="115">
        <f t="shared" si="2838"/>
        <v>4330.8599999999997</v>
      </c>
      <c r="WLS55" s="115">
        <f t="shared" si="2838"/>
        <v>4330.8599999999997</v>
      </c>
      <c r="WLT55" s="115">
        <f t="shared" si="2838"/>
        <v>4330.8599999999997</v>
      </c>
      <c r="WLU55" s="115">
        <f t="shared" si="2838"/>
        <v>4330.8599999999997</v>
      </c>
      <c r="WLV55" s="95">
        <f t="shared" si="2839"/>
        <v>51970.32</v>
      </c>
      <c r="WLW55" s="106" t="s">
        <v>862</v>
      </c>
      <c r="WLX55" s="105">
        <v>51970.319999999992</v>
      </c>
      <c r="WLY55" s="90">
        <f t="shared" si="2840"/>
        <v>4330.8599999999997</v>
      </c>
      <c r="WLZ55" s="115">
        <f t="shared" ref="WLZ55" si="3857">WLY55</f>
        <v>4330.8599999999997</v>
      </c>
      <c r="WMA55" s="115">
        <f t="shared" si="2841"/>
        <v>4330.8599999999997</v>
      </c>
      <c r="WMB55" s="115">
        <f t="shared" si="2841"/>
        <v>4330.8599999999997</v>
      </c>
      <c r="WMC55" s="115">
        <f t="shared" si="2841"/>
        <v>4330.8599999999997</v>
      </c>
      <c r="WMD55" s="115">
        <f t="shared" si="2841"/>
        <v>4330.8599999999997</v>
      </c>
      <c r="WME55" s="115">
        <f t="shared" si="2841"/>
        <v>4330.8599999999997</v>
      </c>
      <c r="WMF55" s="115">
        <f t="shared" si="2841"/>
        <v>4330.8599999999997</v>
      </c>
      <c r="WMG55" s="115">
        <f t="shared" si="2841"/>
        <v>4330.8599999999997</v>
      </c>
      <c r="WMH55" s="115">
        <f t="shared" si="2841"/>
        <v>4330.8599999999997</v>
      </c>
      <c r="WMI55" s="115">
        <f t="shared" si="2841"/>
        <v>4330.8599999999997</v>
      </c>
      <c r="WMJ55" s="115">
        <f t="shared" si="2841"/>
        <v>4330.8599999999997</v>
      </c>
      <c r="WMK55" s="115">
        <f t="shared" si="2841"/>
        <v>4330.8599999999997</v>
      </c>
      <c r="WML55" s="95">
        <f t="shared" si="2842"/>
        <v>51970.32</v>
      </c>
      <c r="WMM55" s="106" t="s">
        <v>862</v>
      </c>
      <c r="WMN55" s="105">
        <v>51970.319999999992</v>
      </c>
      <c r="WMO55" s="90">
        <f t="shared" si="2843"/>
        <v>4330.8599999999997</v>
      </c>
      <c r="WMP55" s="115">
        <f t="shared" ref="WMP55" si="3858">WMO55</f>
        <v>4330.8599999999997</v>
      </c>
      <c r="WMQ55" s="115">
        <f t="shared" si="2844"/>
        <v>4330.8599999999997</v>
      </c>
      <c r="WMR55" s="115">
        <f t="shared" si="2844"/>
        <v>4330.8599999999997</v>
      </c>
      <c r="WMS55" s="115">
        <f t="shared" si="2844"/>
        <v>4330.8599999999997</v>
      </c>
      <c r="WMT55" s="115">
        <f t="shared" si="2844"/>
        <v>4330.8599999999997</v>
      </c>
      <c r="WMU55" s="115">
        <f t="shared" si="2844"/>
        <v>4330.8599999999997</v>
      </c>
      <c r="WMV55" s="115">
        <f t="shared" si="2844"/>
        <v>4330.8599999999997</v>
      </c>
      <c r="WMW55" s="115">
        <f t="shared" si="2844"/>
        <v>4330.8599999999997</v>
      </c>
      <c r="WMX55" s="115">
        <f t="shared" si="2844"/>
        <v>4330.8599999999997</v>
      </c>
      <c r="WMY55" s="115">
        <f t="shared" si="2844"/>
        <v>4330.8599999999997</v>
      </c>
      <c r="WMZ55" s="115">
        <f t="shared" si="2844"/>
        <v>4330.8599999999997</v>
      </c>
      <c r="WNA55" s="115">
        <f t="shared" si="2844"/>
        <v>4330.8599999999997</v>
      </c>
      <c r="WNB55" s="95">
        <f t="shared" si="2845"/>
        <v>51970.32</v>
      </c>
      <c r="WNC55" s="106" t="s">
        <v>862</v>
      </c>
      <c r="WND55" s="105">
        <v>51970.319999999992</v>
      </c>
      <c r="WNE55" s="90">
        <f t="shared" si="2846"/>
        <v>4330.8599999999997</v>
      </c>
      <c r="WNF55" s="115">
        <f t="shared" ref="WNF55" si="3859">WNE55</f>
        <v>4330.8599999999997</v>
      </c>
      <c r="WNG55" s="115">
        <f t="shared" si="2847"/>
        <v>4330.8599999999997</v>
      </c>
      <c r="WNH55" s="115">
        <f t="shared" si="2847"/>
        <v>4330.8599999999997</v>
      </c>
      <c r="WNI55" s="115">
        <f t="shared" si="2847"/>
        <v>4330.8599999999997</v>
      </c>
      <c r="WNJ55" s="115">
        <f t="shared" si="2847"/>
        <v>4330.8599999999997</v>
      </c>
      <c r="WNK55" s="115">
        <f t="shared" si="2847"/>
        <v>4330.8599999999997</v>
      </c>
      <c r="WNL55" s="115">
        <f t="shared" si="2847"/>
        <v>4330.8599999999997</v>
      </c>
      <c r="WNM55" s="115">
        <f t="shared" si="2847"/>
        <v>4330.8599999999997</v>
      </c>
      <c r="WNN55" s="115">
        <f t="shared" si="2847"/>
        <v>4330.8599999999997</v>
      </c>
      <c r="WNO55" s="115">
        <f t="shared" si="2847"/>
        <v>4330.8599999999997</v>
      </c>
      <c r="WNP55" s="115">
        <f t="shared" si="2847"/>
        <v>4330.8599999999997</v>
      </c>
      <c r="WNQ55" s="115">
        <f t="shared" si="2847"/>
        <v>4330.8599999999997</v>
      </c>
      <c r="WNR55" s="95">
        <f t="shared" si="2848"/>
        <v>51970.32</v>
      </c>
      <c r="WNS55" s="106" t="s">
        <v>862</v>
      </c>
      <c r="WNT55" s="105">
        <v>51970.319999999992</v>
      </c>
      <c r="WNU55" s="90">
        <f t="shared" si="2849"/>
        <v>4330.8599999999997</v>
      </c>
      <c r="WNV55" s="115">
        <f t="shared" ref="WNV55" si="3860">WNU55</f>
        <v>4330.8599999999997</v>
      </c>
      <c r="WNW55" s="115">
        <f t="shared" si="2850"/>
        <v>4330.8599999999997</v>
      </c>
      <c r="WNX55" s="115">
        <f t="shared" si="2850"/>
        <v>4330.8599999999997</v>
      </c>
      <c r="WNY55" s="115">
        <f t="shared" si="2850"/>
        <v>4330.8599999999997</v>
      </c>
      <c r="WNZ55" s="115">
        <f t="shared" si="2850"/>
        <v>4330.8599999999997</v>
      </c>
      <c r="WOA55" s="115">
        <f t="shared" si="2850"/>
        <v>4330.8599999999997</v>
      </c>
      <c r="WOB55" s="115">
        <f t="shared" si="2850"/>
        <v>4330.8599999999997</v>
      </c>
      <c r="WOC55" s="115">
        <f t="shared" si="2850"/>
        <v>4330.8599999999997</v>
      </c>
      <c r="WOD55" s="115">
        <f t="shared" si="2850"/>
        <v>4330.8599999999997</v>
      </c>
      <c r="WOE55" s="115">
        <f t="shared" si="2850"/>
        <v>4330.8599999999997</v>
      </c>
      <c r="WOF55" s="115">
        <f t="shared" si="2850"/>
        <v>4330.8599999999997</v>
      </c>
      <c r="WOG55" s="115">
        <f t="shared" si="2850"/>
        <v>4330.8599999999997</v>
      </c>
      <c r="WOH55" s="95">
        <f t="shared" si="2851"/>
        <v>51970.32</v>
      </c>
      <c r="WOI55" s="106" t="s">
        <v>862</v>
      </c>
      <c r="WOJ55" s="105">
        <v>51970.319999999992</v>
      </c>
      <c r="WOK55" s="90">
        <f t="shared" si="2852"/>
        <v>4330.8599999999997</v>
      </c>
      <c r="WOL55" s="115">
        <f t="shared" ref="WOL55" si="3861">WOK55</f>
        <v>4330.8599999999997</v>
      </c>
      <c r="WOM55" s="115">
        <f t="shared" si="2853"/>
        <v>4330.8599999999997</v>
      </c>
      <c r="WON55" s="115">
        <f t="shared" si="2853"/>
        <v>4330.8599999999997</v>
      </c>
      <c r="WOO55" s="115">
        <f t="shared" si="2853"/>
        <v>4330.8599999999997</v>
      </c>
      <c r="WOP55" s="115">
        <f t="shared" si="2853"/>
        <v>4330.8599999999997</v>
      </c>
      <c r="WOQ55" s="115">
        <f t="shared" si="2853"/>
        <v>4330.8599999999997</v>
      </c>
      <c r="WOR55" s="115">
        <f t="shared" si="2853"/>
        <v>4330.8599999999997</v>
      </c>
      <c r="WOS55" s="115">
        <f t="shared" si="2853"/>
        <v>4330.8599999999997</v>
      </c>
      <c r="WOT55" s="115">
        <f t="shared" si="2853"/>
        <v>4330.8599999999997</v>
      </c>
      <c r="WOU55" s="115">
        <f t="shared" si="2853"/>
        <v>4330.8599999999997</v>
      </c>
      <c r="WOV55" s="115">
        <f t="shared" si="2853"/>
        <v>4330.8599999999997</v>
      </c>
      <c r="WOW55" s="115">
        <f t="shared" si="2853"/>
        <v>4330.8599999999997</v>
      </c>
      <c r="WOX55" s="95">
        <f t="shared" si="2854"/>
        <v>51970.32</v>
      </c>
      <c r="WOY55" s="106" t="s">
        <v>862</v>
      </c>
      <c r="WOZ55" s="105">
        <v>51970.319999999992</v>
      </c>
      <c r="WPA55" s="90">
        <f t="shared" si="2855"/>
        <v>4330.8599999999997</v>
      </c>
      <c r="WPB55" s="115">
        <f t="shared" ref="WPB55" si="3862">WPA55</f>
        <v>4330.8599999999997</v>
      </c>
      <c r="WPC55" s="115">
        <f t="shared" si="2856"/>
        <v>4330.8599999999997</v>
      </c>
      <c r="WPD55" s="115">
        <f t="shared" si="2856"/>
        <v>4330.8599999999997</v>
      </c>
      <c r="WPE55" s="115">
        <f t="shared" si="2856"/>
        <v>4330.8599999999997</v>
      </c>
      <c r="WPF55" s="115">
        <f t="shared" si="2856"/>
        <v>4330.8599999999997</v>
      </c>
      <c r="WPG55" s="115">
        <f t="shared" si="2856"/>
        <v>4330.8599999999997</v>
      </c>
      <c r="WPH55" s="115">
        <f t="shared" si="2856"/>
        <v>4330.8599999999997</v>
      </c>
      <c r="WPI55" s="115">
        <f t="shared" si="2856"/>
        <v>4330.8599999999997</v>
      </c>
      <c r="WPJ55" s="115">
        <f t="shared" si="2856"/>
        <v>4330.8599999999997</v>
      </c>
      <c r="WPK55" s="115">
        <f t="shared" si="2856"/>
        <v>4330.8599999999997</v>
      </c>
      <c r="WPL55" s="115">
        <f t="shared" si="2856"/>
        <v>4330.8599999999997</v>
      </c>
      <c r="WPM55" s="115">
        <f t="shared" si="2856"/>
        <v>4330.8599999999997</v>
      </c>
      <c r="WPN55" s="95">
        <f t="shared" si="2857"/>
        <v>51970.32</v>
      </c>
      <c r="WPO55" s="106" t="s">
        <v>862</v>
      </c>
      <c r="WPP55" s="105">
        <v>51970.319999999992</v>
      </c>
      <c r="WPQ55" s="90">
        <f t="shared" si="2858"/>
        <v>4330.8599999999997</v>
      </c>
      <c r="WPR55" s="115">
        <f t="shared" ref="WPR55" si="3863">WPQ55</f>
        <v>4330.8599999999997</v>
      </c>
      <c r="WPS55" s="115">
        <f t="shared" si="2859"/>
        <v>4330.8599999999997</v>
      </c>
      <c r="WPT55" s="115">
        <f t="shared" si="2859"/>
        <v>4330.8599999999997</v>
      </c>
      <c r="WPU55" s="115">
        <f t="shared" si="2859"/>
        <v>4330.8599999999997</v>
      </c>
      <c r="WPV55" s="115">
        <f t="shared" si="2859"/>
        <v>4330.8599999999997</v>
      </c>
      <c r="WPW55" s="115">
        <f t="shared" si="2859"/>
        <v>4330.8599999999997</v>
      </c>
      <c r="WPX55" s="115">
        <f t="shared" si="2859"/>
        <v>4330.8599999999997</v>
      </c>
      <c r="WPY55" s="115">
        <f t="shared" si="2859"/>
        <v>4330.8599999999997</v>
      </c>
      <c r="WPZ55" s="115">
        <f t="shared" si="2859"/>
        <v>4330.8599999999997</v>
      </c>
      <c r="WQA55" s="115">
        <f t="shared" si="2859"/>
        <v>4330.8599999999997</v>
      </c>
      <c r="WQB55" s="115">
        <f t="shared" si="2859"/>
        <v>4330.8599999999997</v>
      </c>
      <c r="WQC55" s="115">
        <f t="shared" si="2859"/>
        <v>4330.8599999999997</v>
      </c>
      <c r="WQD55" s="95">
        <f t="shared" si="2860"/>
        <v>51970.32</v>
      </c>
      <c r="WQE55" s="106" t="s">
        <v>862</v>
      </c>
      <c r="WQF55" s="105">
        <v>51970.319999999992</v>
      </c>
      <c r="WQG55" s="90">
        <f t="shared" si="2861"/>
        <v>4330.8599999999997</v>
      </c>
      <c r="WQH55" s="115">
        <f t="shared" ref="WQH55" si="3864">WQG55</f>
        <v>4330.8599999999997</v>
      </c>
      <c r="WQI55" s="115">
        <f t="shared" si="2862"/>
        <v>4330.8599999999997</v>
      </c>
      <c r="WQJ55" s="115">
        <f t="shared" si="2862"/>
        <v>4330.8599999999997</v>
      </c>
      <c r="WQK55" s="115">
        <f t="shared" si="2862"/>
        <v>4330.8599999999997</v>
      </c>
      <c r="WQL55" s="115">
        <f t="shared" si="2862"/>
        <v>4330.8599999999997</v>
      </c>
      <c r="WQM55" s="115">
        <f t="shared" si="2862"/>
        <v>4330.8599999999997</v>
      </c>
      <c r="WQN55" s="115">
        <f t="shared" si="2862"/>
        <v>4330.8599999999997</v>
      </c>
      <c r="WQO55" s="115">
        <f t="shared" si="2862"/>
        <v>4330.8599999999997</v>
      </c>
      <c r="WQP55" s="115">
        <f t="shared" si="2862"/>
        <v>4330.8599999999997</v>
      </c>
      <c r="WQQ55" s="115">
        <f t="shared" si="2862"/>
        <v>4330.8599999999997</v>
      </c>
      <c r="WQR55" s="115">
        <f t="shared" si="2862"/>
        <v>4330.8599999999997</v>
      </c>
      <c r="WQS55" s="115">
        <f t="shared" si="2862"/>
        <v>4330.8599999999997</v>
      </c>
      <c r="WQT55" s="95">
        <f t="shared" si="2863"/>
        <v>51970.32</v>
      </c>
      <c r="WQU55" s="106" t="s">
        <v>862</v>
      </c>
      <c r="WQV55" s="105">
        <v>51970.319999999992</v>
      </c>
      <c r="WQW55" s="90">
        <f t="shared" si="2864"/>
        <v>4330.8599999999997</v>
      </c>
      <c r="WQX55" s="115">
        <f t="shared" ref="WQX55" si="3865">WQW55</f>
        <v>4330.8599999999997</v>
      </c>
      <c r="WQY55" s="115">
        <f t="shared" si="2865"/>
        <v>4330.8599999999997</v>
      </c>
      <c r="WQZ55" s="115">
        <f t="shared" si="2865"/>
        <v>4330.8599999999997</v>
      </c>
      <c r="WRA55" s="115">
        <f t="shared" si="2865"/>
        <v>4330.8599999999997</v>
      </c>
      <c r="WRB55" s="115">
        <f t="shared" si="2865"/>
        <v>4330.8599999999997</v>
      </c>
      <c r="WRC55" s="115">
        <f t="shared" si="2865"/>
        <v>4330.8599999999997</v>
      </c>
      <c r="WRD55" s="115">
        <f t="shared" si="2865"/>
        <v>4330.8599999999997</v>
      </c>
      <c r="WRE55" s="115">
        <f t="shared" si="2865"/>
        <v>4330.8599999999997</v>
      </c>
      <c r="WRF55" s="115">
        <f t="shared" si="2865"/>
        <v>4330.8599999999997</v>
      </c>
      <c r="WRG55" s="115">
        <f t="shared" si="2865"/>
        <v>4330.8599999999997</v>
      </c>
      <c r="WRH55" s="115">
        <f t="shared" si="2865"/>
        <v>4330.8599999999997</v>
      </c>
      <c r="WRI55" s="115">
        <f t="shared" si="2865"/>
        <v>4330.8599999999997</v>
      </c>
      <c r="WRJ55" s="95">
        <f t="shared" si="2866"/>
        <v>51970.32</v>
      </c>
      <c r="WRK55" s="106" t="s">
        <v>862</v>
      </c>
      <c r="WRL55" s="105">
        <v>51970.319999999992</v>
      </c>
      <c r="WRM55" s="90">
        <f t="shared" si="2867"/>
        <v>4330.8599999999997</v>
      </c>
      <c r="WRN55" s="115">
        <f t="shared" ref="WRN55" si="3866">WRM55</f>
        <v>4330.8599999999997</v>
      </c>
      <c r="WRO55" s="115">
        <f t="shared" si="2868"/>
        <v>4330.8599999999997</v>
      </c>
      <c r="WRP55" s="115">
        <f t="shared" si="2868"/>
        <v>4330.8599999999997</v>
      </c>
      <c r="WRQ55" s="115">
        <f t="shared" si="2868"/>
        <v>4330.8599999999997</v>
      </c>
      <c r="WRR55" s="115">
        <f t="shared" si="2868"/>
        <v>4330.8599999999997</v>
      </c>
      <c r="WRS55" s="115">
        <f t="shared" si="2868"/>
        <v>4330.8599999999997</v>
      </c>
      <c r="WRT55" s="115">
        <f t="shared" si="2868"/>
        <v>4330.8599999999997</v>
      </c>
      <c r="WRU55" s="115">
        <f t="shared" si="2868"/>
        <v>4330.8599999999997</v>
      </c>
      <c r="WRV55" s="115">
        <f t="shared" si="2868"/>
        <v>4330.8599999999997</v>
      </c>
      <c r="WRW55" s="115">
        <f t="shared" si="2868"/>
        <v>4330.8599999999997</v>
      </c>
      <c r="WRX55" s="115">
        <f t="shared" si="2868"/>
        <v>4330.8599999999997</v>
      </c>
      <c r="WRY55" s="115">
        <f t="shared" si="2868"/>
        <v>4330.8599999999997</v>
      </c>
      <c r="WRZ55" s="95">
        <f t="shared" si="2869"/>
        <v>51970.32</v>
      </c>
      <c r="WSA55" s="106" t="s">
        <v>862</v>
      </c>
      <c r="WSB55" s="105">
        <v>51970.319999999992</v>
      </c>
      <c r="WSC55" s="90">
        <f t="shared" si="2870"/>
        <v>4330.8599999999997</v>
      </c>
      <c r="WSD55" s="115">
        <f t="shared" ref="WSD55" si="3867">WSC55</f>
        <v>4330.8599999999997</v>
      </c>
      <c r="WSE55" s="115">
        <f t="shared" si="2871"/>
        <v>4330.8599999999997</v>
      </c>
      <c r="WSF55" s="115">
        <f t="shared" si="2871"/>
        <v>4330.8599999999997</v>
      </c>
      <c r="WSG55" s="115">
        <f t="shared" si="2871"/>
        <v>4330.8599999999997</v>
      </c>
      <c r="WSH55" s="115">
        <f t="shared" si="2871"/>
        <v>4330.8599999999997</v>
      </c>
      <c r="WSI55" s="115">
        <f t="shared" si="2871"/>
        <v>4330.8599999999997</v>
      </c>
      <c r="WSJ55" s="115">
        <f t="shared" si="2871"/>
        <v>4330.8599999999997</v>
      </c>
      <c r="WSK55" s="115">
        <f t="shared" si="2871"/>
        <v>4330.8599999999997</v>
      </c>
      <c r="WSL55" s="115">
        <f t="shared" si="2871"/>
        <v>4330.8599999999997</v>
      </c>
      <c r="WSM55" s="115">
        <f t="shared" si="2871"/>
        <v>4330.8599999999997</v>
      </c>
      <c r="WSN55" s="115">
        <f t="shared" si="2871"/>
        <v>4330.8599999999997</v>
      </c>
      <c r="WSO55" s="115">
        <f t="shared" si="2871"/>
        <v>4330.8599999999997</v>
      </c>
      <c r="WSP55" s="95">
        <f t="shared" si="2872"/>
        <v>51970.32</v>
      </c>
      <c r="WSQ55" s="106" t="s">
        <v>862</v>
      </c>
      <c r="WSR55" s="105">
        <v>51970.319999999992</v>
      </c>
      <c r="WSS55" s="90">
        <f t="shared" si="2873"/>
        <v>4330.8599999999997</v>
      </c>
      <c r="WST55" s="115">
        <f t="shared" ref="WST55" si="3868">WSS55</f>
        <v>4330.8599999999997</v>
      </c>
      <c r="WSU55" s="115">
        <f t="shared" si="2874"/>
        <v>4330.8599999999997</v>
      </c>
      <c r="WSV55" s="115">
        <f t="shared" si="2874"/>
        <v>4330.8599999999997</v>
      </c>
      <c r="WSW55" s="115">
        <f t="shared" si="2874"/>
        <v>4330.8599999999997</v>
      </c>
      <c r="WSX55" s="115">
        <f t="shared" si="2874"/>
        <v>4330.8599999999997</v>
      </c>
      <c r="WSY55" s="115">
        <f t="shared" si="2874"/>
        <v>4330.8599999999997</v>
      </c>
      <c r="WSZ55" s="115">
        <f t="shared" si="2874"/>
        <v>4330.8599999999997</v>
      </c>
      <c r="WTA55" s="115">
        <f t="shared" si="2874"/>
        <v>4330.8599999999997</v>
      </c>
      <c r="WTB55" s="115">
        <f t="shared" si="2874"/>
        <v>4330.8599999999997</v>
      </c>
      <c r="WTC55" s="115">
        <f t="shared" si="2874"/>
        <v>4330.8599999999997</v>
      </c>
      <c r="WTD55" s="115">
        <f t="shared" si="2874"/>
        <v>4330.8599999999997</v>
      </c>
      <c r="WTE55" s="115">
        <f t="shared" si="2874"/>
        <v>4330.8599999999997</v>
      </c>
      <c r="WTF55" s="95">
        <f t="shared" si="2875"/>
        <v>51970.32</v>
      </c>
      <c r="WTG55" s="106" t="s">
        <v>862</v>
      </c>
      <c r="WTH55" s="105">
        <v>51970.319999999992</v>
      </c>
      <c r="WTI55" s="90">
        <f t="shared" si="2876"/>
        <v>4330.8599999999997</v>
      </c>
      <c r="WTJ55" s="115">
        <f t="shared" ref="WTJ55" si="3869">WTI55</f>
        <v>4330.8599999999997</v>
      </c>
      <c r="WTK55" s="115">
        <f t="shared" si="2877"/>
        <v>4330.8599999999997</v>
      </c>
      <c r="WTL55" s="115">
        <f t="shared" si="2877"/>
        <v>4330.8599999999997</v>
      </c>
      <c r="WTM55" s="115">
        <f t="shared" si="2877"/>
        <v>4330.8599999999997</v>
      </c>
      <c r="WTN55" s="115">
        <f t="shared" si="2877"/>
        <v>4330.8599999999997</v>
      </c>
      <c r="WTO55" s="115">
        <f t="shared" si="2877"/>
        <v>4330.8599999999997</v>
      </c>
      <c r="WTP55" s="115">
        <f t="shared" si="2877"/>
        <v>4330.8599999999997</v>
      </c>
      <c r="WTQ55" s="115">
        <f t="shared" si="2877"/>
        <v>4330.8599999999997</v>
      </c>
      <c r="WTR55" s="115">
        <f t="shared" si="2877"/>
        <v>4330.8599999999997</v>
      </c>
      <c r="WTS55" s="115">
        <f t="shared" si="2877"/>
        <v>4330.8599999999997</v>
      </c>
      <c r="WTT55" s="115">
        <f t="shared" si="2877"/>
        <v>4330.8599999999997</v>
      </c>
      <c r="WTU55" s="115">
        <f t="shared" si="2877"/>
        <v>4330.8599999999997</v>
      </c>
      <c r="WTV55" s="95">
        <f t="shared" si="2878"/>
        <v>51970.32</v>
      </c>
      <c r="WTW55" s="106" t="s">
        <v>862</v>
      </c>
      <c r="WTX55" s="105">
        <v>51970.319999999992</v>
      </c>
      <c r="WTY55" s="90">
        <f t="shared" si="2879"/>
        <v>4330.8599999999997</v>
      </c>
      <c r="WTZ55" s="115">
        <f t="shared" ref="WTZ55" si="3870">WTY55</f>
        <v>4330.8599999999997</v>
      </c>
      <c r="WUA55" s="115">
        <f t="shared" si="2880"/>
        <v>4330.8599999999997</v>
      </c>
      <c r="WUB55" s="115">
        <f t="shared" si="2880"/>
        <v>4330.8599999999997</v>
      </c>
      <c r="WUC55" s="115">
        <f t="shared" si="2880"/>
        <v>4330.8599999999997</v>
      </c>
      <c r="WUD55" s="115">
        <f t="shared" si="2880"/>
        <v>4330.8599999999997</v>
      </c>
      <c r="WUE55" s="115">
        <f t="shared" si="2880"/>
        <v>4330.8599999999997</v>
      </c>
      <c r="WUF55" s="115">
        <f t="shared" si="2880"/>
        <v>4330.8599999999997</v>
      </c>
      <c r="WUG55" s="115">
        <f t="shared" si="2880"/>
        <v>4330.8599999999997</v>
      </c>
      <c r="WUH55" s="115">
        <f t="shared" si="2880"/>
        <v>4330.8599999999997</v>
      </c>
      <c r="WUI55" s="115">
        <f t="shared" si="2880"/>
        <v>4330.8599999999997</v>
      </c>
      <c r="WUJ55" s="115">
        <f t="shared" si="2880"/>
        <v>4330.8599999999997</v>
      </c>
      <c r="WUK55" s="115">
        <f t="shared" si="2880"/>
        <v>4330.8599999999997</v>
      </c>
      <c r="WUL55" s="95">
        <f t="shared" si="2881"/>
        <v>51970.32</v>
      </c>
      <c r="WUM55" s="106" t="s">
        <v>862</v>
      </c>
      <c r="WUN55" s="105">
        <v>51970.319999999992</v>
      </c>
      <c r="WUO55" s="90">
        <f t="shared" si="2882"/>
        <v>4330.8599999999997</v>
      </c>
      <c r="WUP55" s="115">
        <f t="shared" ref="WUP55" si="3871">WUO55</f>
        <v>4330.8599999999997</v>
      </c>
      <c r="WUQ55" s="115">
        <f t="shared" si="2883"/>
        <v>4330.8599999999997</v>
      </c>
      <c r="WUR55" s="115">
        <f t="shared" si="2883"/>
        <v>4330.8599999999997</v>
      </c>
      <c r="WUS55" s="115">
        <f t="shared" si="2883"/>
        <v>4330.8599999999997</v>
      </c>
      <c r="WUT55" s="115">
        <f t="shared" si="2883"/>
        <v>4330.8599999999997</v>
      </c>
      <c r="WUU55" s="115">
        <f t="shared" si="2883"/>
        <v>4330.8599999999997</v>
      </c>
      <c r="WUV55" s="115">
        <f t="shared" si="2883"/>
        <v>4330.8599999999997</v>
      </c>
      <c r="WUW55" s="115">
        <f t="shared" si="2883"/>
        <v>4330.8599999999997</v>
      </c>
      <c r="WUX55" s="115">
        <f t="shared" si="2883"/>
        <v>4330.8599999999997</v>
      </c>
      <c r="WUY55" s="115">
        <f t="shared" si="2883"/>
        <v>4330.8599999999997</v>
      </c>
      <c r="WUZ55" s="115">
        <f t="shared" si="2883"/>
        <v>4330.8599999999997</v>
      </c>
      <c r="WVA55" s="115">
        <f t="shared" si="2883"/>
        <v>4330.8599999999997</v>
      </c>
      <c r="WVB55" s="95">
        <f t="shared" si="2884"/>
        <v>51970.32</v>
      </c>
      <c r="WVC55" s="106" t="s">
        <v>862</v>
      </c>
      <c r="WVD55" s="105">
        <v>51970.319999999992</v>
      </c>
      <c r="WVE55" s="90">
        <f t="shared" si="2885"/>
        <v>4330.8599999999997</v>
      </c>
      <c r="WVF55" s="115">
        <f t="shared" ref="WVF55" si="3872">WVE55</f>
        <v>4330.8599999999997</v>
      </c>
      <c r="WVG55" s="115">
        <f t="shared" si="2886"/>
        <v>4330.8599999999997</v>
      </c>
      <c r="WVH55" s="115">
        <f t="shared" si="2886"/>
        <v>4330.8599999999997</v>
      </c>
      <c r="WVI55" s="115">
        <f t="shared" si="2886"/>
        <v>4330.8599999999997</v>
      </c>
      <c r="WVJ55" s="115">
        <f t="shared" si="2886"/>
        <v>4330.8599999999997</v>
      </c>
      <c r="WVK55" s="115">
        <f t="shared" si="2886"/>
        <v>4330.8599999999997</v>
      </c>
      <c r="WVL55" s="115">
        <f t="shared" si="2886"/>
        <v>4330.8599999999997</v>
      </c>
      <c r="WVM55" s="115">
        <f t="shared" si="2886"/>
        <v>4330.8599999999997</v>
      </c>
      <c r="WVN55" s="115">
        <f t="shared" si="2886"/>
        <v>4330.8599999999997</v>
      </c>
      <c r="WVO55" s="115">
        <f t="shared" si="2886"/>
        <v>4330.8599999999997</v>
      </c>
      <c r="WVP55" s="115">
        <f t="shared" si="2886"/>
        <v>4330.8599999999997</v>
      </c>
      <c r="WVQ55" s="115">
        <f t="shared" si="2886"/>
        <v>4330.8599999999997</v>
      </c>
      <c r="WVR55" s="95">
        <f t="shared" si="2887"/>
        <v>51970.32</v>
      </c>
      <c r="WVS55" s="106" t="s">
        <v>862</v>
      </c>
      <c r="WVT55" s="105">
        <v>51970.319999999992</v>
      </c>
      <c r="WVU55" s="90">
        <f t="shared" si="2888"/>
        <v>4330.8599999999997</v>
      </c>
      <c r="WVV55" s="115">
        <f t="shared" ref="WVV55" si="3873">WVU55</f>
        <v>4330.8599999999997</v>
      </c>
      <c r="WVW55" s="115">
        <f t="shared" si="2889"/>
        <v>4330.8599999999997</v>
      </c>
      <c r="WVX55" s="115">
        <f t="shared" si="2889"/>
        <v>4330.8599999999997</v>
      </c>
      <c r="WVY55" s="115">
        <f t="shared" si="2889"/>
        <v>4330.8599999999997</v>
      </c>
      <c r="WVZ55" s="115">
        <f t="shared" si="2889"/>
        <v>4330.8599999999997</v>
      </c>
      <c r="WWA55" s="115">
        <f t="shared" si="2889"/>
        <v>4330.8599999999997</v>
      </c>
      <c r="WWB55" s="115">
        <f t="shared" si="2889"/>
        <v>4330.8599999999997</v>
      </c>
      <c r="WWC55" s="115">
        <f t="shared" si="2889"/>
        <v>4330.8599999999997</v>
      </c>
      <c r="WWD55" s="115">
        <f t="shared" si="2889"/>
        <v>4330.8599999999997</v>
      </c>
      <c r="WWE55" s="115">
        <f t="shared" si="2889"/>
        <v>4330.8599999999997</v>
      </c>
      <c r="WWF55" s="115">
        <f t="shared" si="2889"/>
        <v>4330.8599999999997</v>
      </c>
      <c r="WWG55" s="115">
        <f t="shared" si="2889"/>
        <v>4330.8599999999997</v>
      </c>
      <c r="WWH55" s="95">
        <f t="shared" si="2890"/>
        <v>51970.32</v>
      </c>
      <c r="WWI55" s="106" t="s">
        <v>862</v>
      </c>
      <c r="WWJ55" s="105">
        <v>51970.319999999992</v>
      </c>
      <c r="WWK55" s="90">
        <f t="shared" si="2891"/>
        <v>4330.8599999999997</v>
      </c>
      <c r="WWL55" s="115">
        <f t="shared" ref="WWL55" si="3874">WWK55</f>
        <v>4330.8599999999997</v>
      </c>
      <c r="WWM55" s="115">
        <f t="shared" si="2892"/>
        <v>4330.8599999999997</v>
      </c>
      <c r="WWN55" s="115">
        <f t="shared" si="2892"/>
        <v>4330.8599999999997</v>
      </c>
      <c r="WWO55" s="115">
        <f t="shared" si="2892"/>
        <v>4330.8599999999997</v>
      </c>
      <c r="WWP55" s="115">
        <f t="shared" si="2892"/>
        <v>4330.8599999999997</v>
      </c>
      <c r="WWQ55" s="115">
        <f t="shared" si="2892"/>
        <v>4330.8599999999997</v>
      </c>
      <c r="WWR55" s="115">
        <f t="shared" si="2892"/>
        <v>4330.8599999999997</v>
      </c>
      <c r="WWS55" s="115">
        <f t="shared" si="2892"/>
        <v>4330.8599999999997</v>
      </c>
      <c r="WWT55" s="115">
        <f t="shared" si="2892"/>
        <v>4330.8599999999997</v>
      </c>
      <c r="WWU55" s="115">
        <f t="shared" si="2892"/>
        <v>4330.8599999999997</v>
      </c>
      <c r="WWV55" s="115">
        <f t="shared" si="2892"/>
        <v>4330.8599999999997</v>
      </c>
      <c r="WWW55" s="115">
        <f t="shared" si="2892"/>
        <v>4330.8599999999997</v>
      </c>
      <c r="WWX55" s="95">
        <f t="shared" si="2893"/>
        <v>51970.32</v>
      </c>
      <c r="WWY55" s="106" t="s">
        <v>862</v>
      </c>
      <c r="WWZ55" s="105">
        <v>51970.319999999992</v>
      </c>
      <c r="WXA55" s="90">
        <f t="shared" si="2894"/>
        <v>4330.8599999999997</v>
      </c>
      <c r="WXB55" s="115">
        <f t="shared" ref="WXB55" si="3875">WXA55</f>
        <v>4330.8599999999997</v>
      </c>
      <c r="WXC55" s="115">
        <f t="shared" si="2895"/>
        <v>4330.8599999999997</v>
      </c>
      <c r="WXD55" s="115">
        <f t="shared" si="2895"/>
        <v>4330.8599999999997</v>
      </c>
      <c r="WXE55" s="115">
        <f t="shared" si="2895"/>
        <v>4330.8599999999997</v>
      </c>
      <c r="WXF55" s="115">
        <f t="shared" si="2895"/>
        <v>4330.8599999999997</v>
      </c>
      <c r="WXG55" s="115">
        <f t="shared" si="2895"/>
        <v>4330.8599999999997</v>
      </c>
      <c r="WXH55" s="115">
        <f t="shared" si="2895"/>
        <v>4330.8599999999997</v>
      </c>
      <c r="WXI55" s="115">
        <f t="shared" si="2895"/>
        <v>4330.8599999999997</v>
      </c>
      <c r="WXJ55" s="115">
        <f t="shared" si="2895"/>
        <v>4330.8599999999997</v>
      </c>
      <c r="WXK55" s="115">
        <f t="shared" si="2895"/>
        <v>4330.8599999999997</v>
      </c>
      <c r="WXL55" s="115">
        <f t="shared" si="2895"/>
        <v>4330.8599999999997</v>
      </c>
      <c r="WXM55" s="115">
        <f t="shared" si="2895"/>
        <v>4330.8599999999997</v>
      </c>
      <c r="WXN55" s="95">
        <f t="shared" si="2896"/>
        <v>51970.32</v>
      </c>
      <c r="WXO55" s="106" t="s">
        <v>862</v>
      </c>
      <c r="WXP55" s="105">
        <v>51970.319999999992</v>
      </c>
      <c r="WXQ55" s="90">
        <f t="shared" si="2897"/>
        <v>4330.8599999999997</v>
      </c>
      <c r="WXR55" s="115">
        <f t="shared" ref="WXR55" si="3876">WXQ55</f>
        <v>4330.8599999999997</v>
      </c>
      <c r="WXS55" s="115">
        <f t="shared" si="2898"/>
        <v>4330.8599999999997</v>
      </c>
      <c r="WXT55" s="115">
        <f t="shared" si="2898"/>
        <v>4330.8599999999997</v>
      </c>
      <c r="WXU55" s="115">
        <f t="shared" si="2898"/>
        <v>4330.8599999999997</v>
      </c>
      <c r="WXV55" s="115">
        <f t="shared" si="2898"/>
        <v>4330.8599999999997</v>
      </c>
      <c r="WXW55" s="115">
        <f t="shared" si="2898"/>
        <v>4330.8599999999997</v>
      </c>
      <c r="WXX55" s="115">
        <f t="shared" si="2898"/>
        <v>4330.8599999999997</v>
      </c>
      <c r="WXY55" s="115">
        <f t="shared" si="2898"/>
        <v>4330.8599999999997</v>
      </c>
      <c r="WXZ55" s="115">
        <f t="shared" si="2898"/>
        <v>4330.8599999999997</v>
      </c>
      <c r="WYA55" s="115">
        <f t="shared" si="2898"/>
        <v>4330.8599999999997</v>
      </c>
      <c r="WYB55" s="115">
        <f t="shared" si="2898"/>
        <v>4330.8599999999997</v>
      </c>
      <c r="WYC55" s="115">
        <f t="shared" si="2898"/>
        <v>4330.8599999999997</v>
      </c>
      <c r="WYD55" s="95">
        <f t="shared" si="2899"/>
        <v>51970.32</v>
      </c>
      <c r="WYE55" s="106" t="s">
        <v>862</v>
      </c>
      <c r="WYF55" s="105">
        <v>51970.319999999992</v>
      </c>
      <c r="WYG55" s="90">
        <f t="shared" si="2900"/>
        <v>4330.8599999999997</v>
      </c>
      <c r="WYH55" s="115">
        <f t="shared" ref="WYH55" si="3877">WYG55</f>
        <v>4330.8599999999997</v>
      </c>
      <c r="WYI55" s="115">
        <f t="shared" si="2901"/>
        <v>4330.8599999999997</v>
      </c>
      <c r="WYJ55" s="115">
        <f t="shared" si="2901"/>
        <v>4330.8599999999997</v>
      </c>
      <c r="WYK55" s="115">
        <f t="shared" si="2901"/>
        <v>4330.8599999999997</v>
      </c>
      <c r="WYL55" s="115">
        <f t="shared" si="2901"/>
        <v>4330.8599999999997</v>
      </c>
      <c r="WYM55" s="115">
        <f t="shared" si="2901"/>
        <v>4330.8599999999997</v>
      </c>
      <c r="WYN55" s="115">
        <f t="shared" si="2901"/>
        <v>4330.8599999999997</v>
      </c>
      <c r="WYO55" s="115">
        <f t="shared" si="2901"/>
        <v>4330.8599999999997</v>
      </c>
      <c r="WYP55" s="115">
        <f t="shared" si="2901"/>
        <v>4330.8599999999997</v>
      </c>
      <c r="WYQ55" s="115">
        <f t="shared" si="2901"/>
        <v>4330.8599999999997</v>
      </c>
      <c r="WYR55" s="115">
        <f t="shared" si="2901"/>
        <v>4330.8599999999997</v>
      </c>
      <c r="WYS55" s="115">
        <f t="shared" si="2901"/>
        <v>4330.8599999999997</v>
      </c>
      <c r="WYT55" s="95">
        <f t="shared" si="2902"/>
        <v>51970.32</v>
      </c>
      <c r="WYU55" s="106" t="s">
        <v>862</v>
      </c>
      <c r="WYV55" s="105">
        <v>51970.319999999992</v>
      </c>
      <c r="WYW55" s="90">
        <f t="shared" si="2903"/>
        <v>4330.8599999999997</v>
      </c>
      <c r="WYX55" s="115">
        <f t="shared" ref="WYX55" si="3878">WYW55</f>
        <v>4330.8599999999997</v>
      </c>
      <c r="WYY55" s="115">
        <f t="shared" si="2904"/>
        <v>4330.8599999999997</v>
      </c>
      <c r="WYZ55" s="115">
        <f t="shared" si="2904"/>
        <v>4330.8599999999997</v>
      </c>
      <c r="WZA55" s="115">
        <f t="shared" si="2904"/>
        <v>4330.8599999999997</v>
      </c>
      <c r="WZB55" s="115">
        <f t="shared" si="2904"/>
        <v>4330.8599999999997</v>
      </c>
      <c r="WZC55" s="115">
        <f t="shared" si="2904"/>
        <v>4330.8599999999997</v>
      </c>
      <c r="WZD55" s="115">
        <f t="shared" si="2904"/>
        <v>4330.8599999999997</v>
      </c>
      <c r="WZE55" s="115">
        <f t="shared" si="2904"/>
        <v>4330.8599999999997</v>
      </c>
      <c r="WZF55" s="115">
        <f t="shared" si="2904"/>
        <v>4330.8599999999997</v>
      </c>
      <c r="WZG55" s="115">
        <f t="shared" si="2904"/>
        <v>4330.8599999999997</v>
      </c>
      <c r="WZH55" s="115">
        <f t="shared" si="2904"/>
        <v>4330.8599999999997</v>
      </c>
      <c r="WZI55" s="115">
        <f t="shared" si="2904"/>
        <v>4330.8599999999997</v>
      </c>
      <c r="WZJ55" s="95">
        <f t="shared" si="2905"/>
        <v>51970.32</v>
      </c>
      <c r="WZK55" s="106" t="s">
        <v>862</v>
      </c>
      <c r="WZL55" s="105">
        <v>51970.319999999992</v>
      </c>
      <c r="WZM55" s="90">
        <f t="shared" si="2906"/>
        <v>4330.8599999999997</v>
      </c>
      <c r="WZN55" s="115">
        <f t="shared" ref="WZN55" si="3879">WZM55</f>
        <v>4330.8599999999997</v>
      </c>
      <c r="WZO55" s="115">
        <f t="shared" si="2907"/>
        <v>4330.8599999999997</v>
      </c>
      <c r="WZP55" s="115">
        <f t="shared" si="2907"/>
        <v>4330.8599999999997</v>
      </c>
      <c r="WZQ55" s="115">
        <f t="shared" si="2907"/>
        <v>4330.8599999999997</v>
      </c>
      <c r="WZR55" s="115">
        <f t="shared" si="2907"/>
        <v>4330.8599999999997</v>
      </c>
      <c r="WZS55" s="115">
        <f t="shared" si="2907"/>
        <v>4330.8599999999997</v>
      </c>
      <c r="WZT55" s="115">
        <f t="shared" si="2907"/>
        <v>4330.8599999999997</v>
      </c>
      <c r="WZU55" s="115">
        <f t="shared" si="2907"/>
        <v>4330.8599999999997</v>
      </c>
      <c r="WZV55" s="115">
        <f t="shared" si="2907"/>
        <v>4330.8599999999997</v>
      </c>
      <c r="WZW55" s="115">
        <f t="shared" si="2907"/>
        <v>4330.8599999999997</v>
      </c>
      <c r="WZX55" s="115">
        <f t="shared" si="2907"/>
        <v>4330.8599999999997</v>
      </c>
      <c r="WZY55" s="115">
        <f t="shared" si="2907"/>
        <v>4330.8599999999997</v>
      </c>
      <c r="WZZ55" s="95">
        <f t="shared" si="2908"/>
        <v>51970.32</v>
      </c>
      <c r="XAA55" s="106" t="s">
        <v>862</v>
      </c>
      <c r="XAB55" s="105">
        <v>51970.319999999992</v>
      </c>
      <c r="XAC55" s="90">
        <f t="shared" si="2909"/>
        <v>4330.8599999999997</v>
      </c>
      <c r="XAD55" s="115">
        <f t="shared" ref="XAD55" si="3880">XAC55</f>
        <v>4330.8599999999997</v>
      </c>
      <c r="XAE55" s="115">
        <f t="shared" si="2910"/>
        <v>4330.8599999999997</v>
      </c>
      <c r="XAF55" s="115">
        <f t="shared" si="2910"/>
        <v>4330.8599999999997</v>
      </c>
      <c r="XAG55" s="115">
        <f t="shared" si="2910"/>
        <v>4330.8599999999997</v>
      </c>
      <c r="XAH55" s="115">
        <f t="shared" si="2910"/>
        <v>4330.8599999999997</v>
      </c>
      <c r="XAI55" s="115">
        <f t="shared" si="2910"/>
        <v>4330.8599999999997</v>
      </c>
      <c r="XAJ55" s="115">
        <f t="shared" si="2910"/>
        <v>4330.8599999999997</v>
      </c>
      <c r="XAK55" s="115">
        <f t="shared" si="2910"/>
        <v>4330.8599999999997</v>
      </c>
      <c r="XAL55" s="115">
        <f t="shared" si="2910"/>
        <v>4330.8599999999997</v>
      </c>
      <c r="XAM55" s="115">
        <f t="shared" si="2910"/>
        <v>4330.8599999999997</v>
      </c>
      <c r="XAN55" s="115">
        <f t="shared" si="2910"/>
        <v>4330.8599999999997</v>
      </c>
      <c r="XAO55" s="115">
        <f t="shared" si="2910"/>
        <v>4330.8599999999997</v>
      </c>
      <c r="XAP55" s="95">
        <f t="shared" si="2911"/>
        <v>51970.32</v>
      </c>
      <c r="XAQ55" s="106" t="s">
        <v>862</v>
      </c>
      <c r="XAR55" s="105">
        <v>51970.319999999992</v>
      </c>
      <c r="XAS55" s="90">
        <f t="shared" si="2912"/>
        <v>4330.8599999999997</v>
      </c>
      <c r="XAT55" s="115">
        <f t="shared" ref="XAT55" si="3881">XAS55</f>
        <v>4330.8599999999997</v>
      </c>
      <c r="XAU55" s="115">
        <f t="shared" si="2913"/>
        <v>4330.8599999999997</v>
      </c>
      <c r="XAV55" s="115">
        <f t="shared" si="2913"/>
        <v>4330.8599999999997</v>
      </c>
      <c r="XAW55" s="115">
        <f t="shared" si="2913"/>
        <v>4330.8599999999997</v>
      </c>
      <c r="XAX55" s="115">
        <f t="shared" si="2913"/>
        <v>4330.8599999999997</v>
      </c>
      <c r="XAY55" s="115">
        <f t="shared" si="2913"/>
        <v>4330.8599999999997</v>
      </c>
      <c r="XAZ55" s="115">
        <f t="shared" si="2913"/>
        <v>4330.8599999999997</v>
      </c>
      <c r="XBA55" s="115">
        <f t="shared" si="2913"/>
        <v>4330.8599999999997</v>
      </c>
      <c r="XBB55" s="115">
        <f t="shared" si="2913"/>
        <v>4330.8599999999997</v>
      </c>
      <c r="XBC55" s="115">
        <f t="shared" si="2913"/>
        <v>4330.8599999999997</v>
      </c>
      <c r="XBD55" s="115">
        <f t="shared" si="2913"/>
        <v>4330.8599999999997</v>
      </c>
      <c r="XBE55" s="115">
        <f t="shared" si="2913"/>
        <v>4330.8599999999997</v>
      </c>
      <c r="XBF55" s="95">
        <f t="shared" si="2914"/>
        <v>51970.32</v>
      </c>
      <c r="XBG55" s="106" t="s">
        <v>862</v>
      </c>
      <c r="XBH55" s="105">
        <v>51970.319999999992</v>
      </c>
      <c r="XBI55" s="90">
        <f t="shared" si="2915"/>
        <v>4330.8599999999997</v>
      </c>
      <c r="XBJ55" s="115">
        <f t="shared" ref="XBJ55" si="3882">XBI55</f>
        <v>4330.8599999999997</v>
      </c>
      <c r="XBK55" s="115">
        <f t="shared" si="2916"/>
        <v>4330.8599999999997</v>
      </c>
      <c r="XBL55" s="115">
        <f t="shared" si="2916"/>
        <v>4330.8599999999997</v>
      </c>
      <c r="XBM55" s="115">
        <f t="shared" si="2916"/>
        <v>4330.8599999999997</v>
      </c>
      <c r="XBN55" s="115">
        <f t="shared" si="2916"/>
        <v>4330.8599999999997</v>
      </c>
      <c r="XBO55" s="115">
        <f t="shared" si="2916"/>
        <v>4330.8599999999997</v>
      </c>
      <c r="XBP55" s="115">
        <f t="shared" si="2916"/>
        <v>4330.8599999999997</v>
      </c>
      <c r="XBQ55" s="115">
        <f t="shared" si="2916"/>
        <v>4330.8599999999997</v>
      </c>
      <c r="XBR55" s="115">
        <f t="shared" si="2916"/>
        <v>4330.8599999999997</v>
      </c>
      <c r="XBS55" s="115">
        <f t="shared" si="2916"/>
        <v>4330.8599999999997</v>
      </c>
      <c r="XBT55" s="115">
        <f t="shared" si="2916"/>
        <v>4330.8599999999997</v>
      </c>
      <c r="XBU55" s="115">
        <f t="shared" si="2916"/>
        <v>4330.8599999999997</v>
      </c>
      <c r="XBV55" s="95">
        <f t="shared" si="2917"/>
        <v>51970.32</v>
      </c>
    </row>
    <row r="56" spans="1:16298" ht="13.8" thickBot="1" x14ac:dyDescent="0.3">
      <c r="A56" s="107"/>
      <c r="B56" s="116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1:16298" ht="13.8" thickBot="1" x14ac:dyDescent="0.3">
      <c r="A57" s="107" t="s">
        <v>865</v>
      </c>
      <c r="B57" s="108">
        <f>SUM(B51:B56)</f>
        <v>609889.28000000003</v>
      </c>
      <c r="C57" s="108">
        <f>SUM(C51:C56)</f>
        <v>50824.106666666674</v>
      </c>
      <c r="D57" s="108">
        <f>SUM(D54:D56)</f>
        <v>32750</v>
      </c>
      <c r="E57" s="108">
        <f t="shared" ref="E57:P57" si="3883">SUM(E54:E56)</f>
        <v>32750</v>
      </c>
      <c r="F57" s="108">
        <f t="shared" si="3883"/>
        <v>32750</v>
      </c>
      <c r="G57" s="108">
        <f t="shared" si="3883"/>
        <v>32750</v>
      </c>
      <c r="H57" s="108">
        <f t="shared" si="3883"/>
        <v>32750</v>
      </c>
      <c r="I57" s="108">
        <f t="shared" si="3883"/>
        <v>32750</v>
      </c>
      <c r="J57" s="108">
        <f t="shared" si="3883"/>
        <v>32750</v>
      </c>
      <c r="K57" s="108">
        <f t="shared" si="3883"/>
        <v>32750</v>
      </c>
      <c r="L57" s="108">
        <f t="shared" si="3883"/>
        <v>32750</v>
      </c>
      <c r="M57" s="108">
        <f t="shared" si="3883"/>
        <v>32750</v>
      </c>
      <c r="N57" s="108">
        <f t="shared" si="3883"/>
        <v>32750</v>
      </c>
      <c r="O57" s="108">
        <f t="shared" si="3883"/>
        <v>32750</v>
      </c>
      <c r="P57" s="108">
        <f t="shared" si="3883"/>
        <v>393000</v>
      </c>
    </row>
    <row r="58" spans="1:16298" x14ac:dyDescent="0.25">
      <c r="A58" s="107"/>
      <c r="B58" s="112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59" spans="1:16298" x14ac:dyDescent="0.25">
      <c r="A59" s="8"/>
      <c r="B59" s="112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298" ht="13.8" thickBot="1" x14ac:dyDescent="0.3">
      <c r="A60" s="107" t="s">
        <v>866</v>
      </c>
      <c r="B60" s="116"/>
      <c r="C60" s="99"/>
      <c r="D60" s="99">
        <f t="shared" ref="D60:P60" si="3884">D20-D51-D57</f>
        <v>11482.749829166678</v>
      </c>
      <c r="E60" s="99">
        <f t="shared" si="3884"/>
        <v>12325.438907891687</v>
      </c>
      <c r="F60" s="99">
        <f t="shared" si="3884"/>
        <v>12325.438907891687</v>
      </c>
      <c r="G60" s="99">
        <f t="shared" si="3884"/>
        <v>12831.973513228935</v>
      </c>
      <c r="H60" s="99">
        <f t="shared" si="3884"/>
        <v>13705.383897003303</v>
      </c>
      <c r="I60" s="99">
        <f t="shared" si="3884"/>
        <v>13705.383897003303</v>
      </c>
      <c r="J60" s="99">
        <f t="shared" si="3884"/>
        <v>14587.52838461542</v>
      </c>
      <c r="K60" s="99">
        <f t="shared" si="3884"/>
        <v>14852.106134667665</v>
      </c>
      <c r="L60" s="99">
        <f t="shared" si="3884"/>
        <v>8527.1061346676579</v>
      </c>
      <c r="M60" s="99">
        <f t="shared" si="3884"/>
        <v>14852.106134667665</v>
      </c>
      <c r="N60" s="99">
        <f t="shared" si="3884"/>
        <v>14493.87798379267</v>
      </c>
      <c r="O60" s="99">
        <f t="shared" si="3884"/>
        <v>14493.87798379267</v>
      </c>
      <c r="P60" s="99">
        <f t="shared" si="3884"/>
        <v>158182.97170838923</v>
      </c>
    </row>
    <row r="61" spans="1:16298" x14ac:dyDescent="0.25">
      <c r="A61" s="117"/>
      <c r="B61" s="118"/>
    </row>
    <row r="62" spans="1:16298" ht="13.8" thickBot="1" x14ac:dyDescent="0.3">
      <c r="A62" s="119" t="s">
        <v>867</v>
      </c>
      <c r="B62" s="120"/>
    </row>
    <row r="63" spans="1:16298" s="121" customFormat="1" x14ac:dyDescent="0.25">
      <c r="A63" s="121" t="s">
        <v>868</v>
      </c>
      <c r="B63" s="121" t="s">
        <v>869</v>
      </c>
      <c r="C63" s="122" t="s">
        <v>870</v>
      </c>
      <c r="E63" s="121" t="s">
        <v>868</v>
      </c>
      <c r="G63" s="121" t="s">
        <v>869</v>
      </c>
      <c r="H63" s="122" t="s">
        <v>870</v>
      </c>
      <c r="J63" s="121" t="s">
        <v>868</v>
      </c>
      <c r="L63" s="121" t="s">
        <v>869</v>
      </c>
      <c r="M63" s="122" t="s">
        <v>870</v>
      </c>
    </row>
    <row r="64" spans="1:16298" s="121" customFormat="1" x14ac:dyDescent="0.25">
      <c r="A64" s="123"/>
      <c r="B64" s="124"/>
      <c r="C64" s="125"/>
      <c r="D64" s="126"/>
      <c r="E64" s="123"/>
      <c r="F64" s="126"/>
      <c r="G64" s="124"/>
      <c r="H64" s="125"/>
      <c r="I64" s="126"/>
      <c r="J64" s="123"/>
      <c r="K64" s="126"/>
      <c r="L64" s="124"/>
      <c r="M64" s="125"/>
      <c r="N64" s="127"/>
    </row>
    <row r="65" spans="1:14" s="121" customFormat="1" x14ac:dyDescent="0.25">
      <c r="A65" s="123"/>
      <c r="B65" s="124"/>
      <c r="C65" s="125"/>
      <c r="D65" s="126"/>
      <c r="E65" s="123"/>
      <c r="F65" s="126"/>
      <c r="G65" s="124"/>
      <c r="H65" s="125"/>
      <c r="I65" s="126"/>
      <c r="J65" s="123"/>
      <c r="K65" s="126"/>
      <c r="L65" s="124"/>
      <c r="M65" s="125"/>
      <c r="N65" s="127"/>
    </row>
    <row r="66" spans="1:14" s="121" customFormat="1" x14ac:dyDescent="0.25">
      <c r="A66" s="123"/>
      <c r="B66" s="124"/>
      <c r="C66" s="125"/>
      <c r="D66" s="126"/>
      <c r="E66" s="123"/>
      <c r="F66" s="126"/>
      <c r="G66" s="124"/>
      <c r="H66" s="125"/>
      <c r="I66" s="126"/>
      <c r="J66" s="123"/>
      <c r="K66" s="126"/>
      <c r="L66" s="124"/>
      <c r="M66" s="125"/>
      <c r="N66" s="127"/>
    </row>
    <row r="67" spans="1:14" x14ac:dyDescent="0.25">
      <c r="A67" s="123"/>
      <c r="B67" s="124"/>
      <c r="C67" s="125"/>
      <c r="D67" s="126"/>
      <c r="E67" s="123"/>
      <c r="F67" s="126"/>
      <c r="G67" s="124"/>
      <c r="H67" s="125"/>
      <c r="I67" s="126"/>
      <c r="J67" s="123"/>
      <c r="K67" s="126"/>
      <c r="L67" s="124"/>
      <c r="M67" s="125"/>
      <c r="N67" s="126"/>
    </row>
    <row r="68" spans="1:14" x14ac:dyDescent="0.25">
      <c r="A68" s="128"/>
      <c r="B68" s="129"/>
      <c r="C68" s="130"/>
      <c r="E68" s="128"/>
      <c r="G68" s="131"/>
      <c r="H68" s="130"/>
      <c r="J68" s="128"/>
      <c r="L68" s="131"/>
      <c r="M68" s="130"/>
    </row>
    <row r="69" spans="1:14" x14ac:dyDescent="0.25">
      <c r="A69" s="128"/>
      <c r="B69" s="129"/>
      <c r="C69" s="130"/>
      <c r="E69" s="128"/>
      <c r="G69" s="131"/>
      <c r="H69" s="130"/>
      <c r="J69" s="128"/>
      <c r="L69" s="131"/>
      <c r="M69" s="130"/>
    </row>
    <row r="70" spans="1:14" x14ac:dyDescent="0.25">
      <c r="A70" s="128"/>
      <c r="B70" s="132"/>
      <c r="F70" s="131"/>
      <c r="J70" s="131"/>
    </row>
    <row r="71" spans="1:14" x14ac:dyDescent="0.25">
      <c r="A71" s="128"/>
      <c r="B71" s="129"/>
      <c r="F71" s="131"/>
      <c r="J71" s="131"/>
    </row>
    <row r="72" spans="1:14" x14ac:dyDescent="0.25">
      <c r="B72" s="131"/>
      <c r="F72" s="131"/>
      <c r="J72" s="131"/>
    </row>
    <row r="73" spans="1:14" x14ac:dyDescent="0.25">
      <c r="B73" s="131"/>
      <c r="F73" s="131"/>
      <c r="J73" s="131"/>
    </row>
    <row r="74" spans="1:14" x14ac:dyDescent="0.25">
      <c r="B74" s="131"/>
      <c r="F74" s="131"/>
      <c r="J74" s="131"/>
    </row>
    <row r="75" spans="1:14" x14ac:dyDescent="0.25">
      <c r="F75" s="131"/>
      <c r="J75" s="1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2A27-6A87-4E17-A46B-E632A4AD4A73}">
  <dimension ref="A1:L52"/>
  <sheetViews>
    <sheetView workbookViewId="0">
      <selection activeCell="G3" sqref="G3"/>
    </sheetView>
  </sheetViews>
  <sheetFormatPr defaultRowHeight="14.4" x14ac:dyDescent="0.3"/>
  <cols>
    <col min="1" max="1" width="20.6640625" customWidth="1"/>
    <col min="2" max="2" width="21.88671875" customWidth="1"/>
    <col min="3" max="3" width="10.6640625" customWidth="1"/>
    <col min="4" max="8" width="12.6640625" customWidth="1"/>
  </cols>
  <sheetData>
    <row r="1" spans="1:12" ht="21" x14ac:dyDescent="0.4">
      <c r="A1" s="32" t="s">
        <v>765</v>
      </c>
      <c r="B1" s="33"/>
      <c r="C1" s="33"/>
      <c r="D1" s="34"/>
      <c r="E1" s="34"/>
      <c r="F1" s="33"/>
      <c r="G1" s="33"/>
      <c r="H1" s="33"/>
      <c r="I1" s="33"/>
    </row>
    <row r="2" spans="1:12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2" ht="23.4" x14ac:dyDescent="0.45">
      <c r="A3" s="35"/>
      <c r="B3" s="33"/>
      <c r="C3" s="33"/>
      <c r="D3" s="33"/>
      <c r="E3" s="33"/>
      <c r="G3" s="36" t="s">
        <v>875</v>
      </c>
    </row>
    <row r="4" spans="1:12" ht="15" thickBot="1" x14ac:dyDescent="0.35">
      <c r="A4" s="33"/>
      <c r="B4" s="33"/>
      <c r="C4" s="33"/>
      <c r="D4" s="33"/>
      <c r="E4" s="33"/>
      <c r="F4" s="33"/>
      <c r="G4" s="33"/>
      <c r="H4" s="33"/>
      <c r="I4" s="33"/>
    </row>
    <row r="5" spans="1:12" x14ac:dyDescent="0.3">
      <c r="A5" s="37" t="s">
        <v>766</v>
      </c>
      <c r="B5" s="37" t="s">
        <v>767</v>
      </c>
      <c r="C5" s="37" t="s">
        <v>768</v>
      </c>
      <c r="D5" s="38" t="s">
        <v>769</v>
      </c>
      <c r="E5" s="38" t="s">
        <v>770</v>
      </c>
      <c r="F5" s="37" t="s">
        <v>771</v>
      </c>
      <c r="G5" s="37" t="s">
        <v>772</v>
      </c>
      <c r="H5" s="37" t="s">
        <v>773</v>
      </c>
      <c r="I5" s="39"/>
    </row>
    <row r="6" spans="1:12" ht="15" thickBot="1" x14ac:dyDescent="0.35">
      <c r="A6" s="40"/>
      <c r="B6" s="40"/>
      <c r="C6" s="40" t="s">
        <v>774</v>
      </c>
      <c r="D6" s="41" t="s">
        <v>775</v>
      </c>
      <c r="E6" s="41" t="s">
        <v>776</v>
      </c>
      <c r="F6" s="40" t="s">
        <v>774</v>
      </c>
      <c r="G6" s="40" t="s">
        <v>774</v>
      </c>
      <c r="H6" s="40" t="s">
        <v>777</v>
      </c>
      <c r="I6" s="39"/>
    </row>
    <row r="7" spans="1:12" x14ac:dyDescent="0.3">
      <c r="A7" s="33"/>
      <c r="B7" s="33"/>
      <c r="C7" s="33"/>
      <c r="D7" s="33"/>
      <c r="E7" s="33"/>
      <c r="F7" s="33"/>
      <c r="G7" s="33"/>
      <c r="H7" s="33"/>
      <c r="I7" s="33"/>
      <c r="J7" t="s">
        <v>778</v>
      </c>
      <c r="L7" t="s">
        <v>779</v>
      </c>
    </row>
    <row r="8" spans="1:12" x14ac:dyDescent="0.3">
      <c r="A8" s="33" t="s">
        <v>780</v>
      </c>
      <c r="B8" s="33" t="s">
        <v>873</v>
      </c>
      <c r="C8" s="42">
        <v>16.25</v>
      </c>
      <c r="D8" s="43">
        <v>0</v>
      </c>
      <c r="E8" s="43">
        <v>0</v>
      </c>
      <c r="F8" s="44">
        <f>(D8*C8)+(E8*1.5*C8)</f>
        <v>0</v>
      </c>
      <c r="G8" s="44">
        <f>H8/12</f>
        <v>0</v>
      </c>
      <c r="H8" s="45">
        <f>F8*52</f>
        <v>0</v>
      </c>
      <c r="I8" s="33"/>
      <c r="J8">
        <v>15</v>
      </c>
      <c r="L8">
        <v>16.25</v>
      </c>
    </row>
    <row r="9" spans="1:12" x14ac:dyDescent="0.3">
      <c r="A9" s="33" t="s">
        <v>781</v>
      </c>
      <c r="B9" s="33"/>
      <c r="C9" s="42">
        <v>0</v>
      </c>
      <c r="D9" s="43"/>
      <c r="E9" s="43"/>
      <c r="F9" s="44">
        <f>(D9*C9)+(E9*1.5*C9)</f>
        <v>0</v>
      </c>
      <c r="G9" s="44">
        <f>H9/12</f>
        <v>0</v>
      </c>
      <c r="H9" s="45">
        <f>F9*52</f>
        <v>0</v>
      </c>
      <c r="I9" s="33"/>
    </row>
    <row r="10" spans="1:12" x14ac:dyDescent="0.3">
      <c r="A10" s="33" t="s">
        <v>782</v>
      </c>
      <c r="B10" s="33" t="s">
        <v>874</v>
      </c>
      <c r="C10" s="42">
        <v>13.65</v>
      </c>
      <c r="D10" s="43">
        <v>0</v>
      </c>
      <c r="E10" s="43">
        <v>0</v>
      </c>
      <c r="F10" s="44">
        <f>(D10*C10)+(E10*1.5*C10)</f>
        <v>0</v>
      </c>
      <c r="G10" s="44">
        <f>H10/12</f>
        <v>0</v>
      </c>
      <c r="H10" s="45">
        <f>F10*52</f>
        <v>0</v>
      </c>
      <c r="I10" s="33"/>
      <c r="J10">
        <v>13</v>
      </c>
      <c r="L10">
        <v>13.65</v>
      </c>
    </row>
    <row r="11" spans="1:12" x14ac:dyDescent="0.3">
      <c r="A11" s="33" t="s">
        <v>783</v>
      </c>
      <c r="B11" s="33"/>
      <c r="C11" s="42">
        <v>0</v>
      </c>
      <c r="D11" s="46"/>
      <c r="E11" s="46"/>
      <c r="F11" s="47">
        <f>(D11*C11)+(E11*1.5*C11)</f>
        <v>0</v>
      </c>
      <c r="G11" s="47">
        <f>H11/12</f>
        <v>0</v>
      </c>
      <c r="H11" s="45">
        <f>F11*52</f>
        <v>0</v>
      </c>
      <c r="I11" s="33"/>
    </row>
    <row r="12" spans="1:12" x14ac:dyDescent="0.3">
      <c r="A12" s="33" t="s">
        <v>784</v>
      </c>
      <c r="B12" s="33"/>
      <c r="C12" s="42">
        <v>0</v>
      </c>
      <c r="D12" s="46">
        <v>0</v>
      </c>
      <c r="E12" s="46">
        <v>0</v>
      </c>
      <c r="F12" s="47">
        <f>(D12*C12)+(E12*1.5*C12)</f>
        <v>0</v>
      </c>
      <c r="G12" s="47">
        <f>H12/12</f>
        <v>0</v>
      </c>
      <c r="H12" s="45">
        <f>F12*52</f>
        <v>0</v>
      </c>
      <c r="I12" s="33"/>
      <c r="J12">
        <v>12</v>
      </c>
      <c r="L12">
        <v>12.72</v>
      </c>
    </row>
    <row r="13" spans="1:12" x14ac:dyDescent="0.3">
      <c r="A13" s="33" t="s">
        <v>785</v>
      </c>
      <c r="B13" s="33"/>
      <c r="C13" s="48"/>
      <c r="D13" s="33"/>
      <c r="E13" s="33"/>
      <c r="F13" s="49"/>
      <c r="G13" s="47"/>
      <c r="H13" s="45">
        <f>C13*12</f>
        <v>0</v>
      </c>
      <c r="I13" s="33"/>
    </row>
    <row r="14" spans="1:12" x14ac:dyDescent="0.3">
      <c r="A14" s="33" t="s">
        <v>786</v>
      </c>
      <c r="B14" s="33" t="s">
        <v>787</v>
      </c>
      <c r="C14" s="33">
        <v>0</v>
      </c>
      <c r="D14" s="50" t="s">
        <v>788</v>
      </c>
      <c r="E14" s="42">
        <v>50</v>
      </c>
      <c r="F14" s="49"/>
      <c r="G14" s="51">
        <f>E14*C14</f>
        <v>0</v>
      </c>
      <c r="H14" s="45">
        <f>G14*12</f>
        <v>0</v>
      </c>
      <c r="I14" s="33"/>
    </row>
    <row r="15" spans="1:12" ht="15" thickBot="1" x14ac:dyDescent="0.35">
      <c r="A15" s="52"/>
      <c r="B15" s="53" t="s">
        <v>789</v>
      </c>
      <c r="C15" s="52">
        <v>0</v>
      </c>
      <c r="D15" s="54" t="s">
        <v>788</v>
      </c>
      <c r="E15" s="55">
        <v>10</v>
      </c>
      <c r="F15" s="56"/>
      <c r="G15" s="57">
        <f>E15*C15</f>
        <v>0</v>
      </c>
      <c r="H15" s="58">
        <f>G15*12</f>
        <v>0</v>
      </c>
      <c r="I15" s="33"/>
    </row>
    <row r="16" spans="1:12" ht="15" thickBot="1" x14ac:dyDescent="0.35">
      <c r="A16" s="33"/>
      <c r="B16" s="59"/>
      <c r="C16" s="33"/>
      <c r="D16" s="60"/>
      <c r="E16" s="42"/>
      <c r="G16" s="49"/>
      <c r="H16" s="45"/>
      <c r="I16" s="33"/>
    </row>
    <row r="17" spans="1:9" ht="15" thickBot="1" x14ac:dyDescent="0.35">
      <c r="A17" s="61" t="s">
        <v>790</v>
      </c>
      <c r="B17" s="33"/>
      <c r="C17" s="33"/>
      <c r="D17" s="33"/>
      <c r="E17" s="33"/>
      <c r="H17" s="62">
        <f>SUM(H8:H15)</f>
        <v>0</v>
      </c>
      <c r="I17" s="33"/>
    </row>
    <row r="18" spans="1:9" x14ac:dyDescent="0.3">
      <c r="A18" s="61"/>
      <c r="B18" s="33"/>
      <c r="C18" s="33"/>
      <c r="D18" s="33"/>
      <c r="E18" s="33"/>
      <c r="F18" s="33"/>
      <c r="G18" s="33"/>
      <c r="H18" s="48"/>
      <c r="I18" s="33"/>
    </row>
    <row r="19" spans="1:9" x14ac:dyDescent="0.3">
      <c r="A19" s="33"/>
      <c r="B19" s="63" t="s">
        <v>791</v>
      </c>
      <c r="C19" s="33"/>
      <c r="D19" s="33" t="s">
        <v>792</v>
      </c>
      <c r="E19" s="33"/>
      <c r="F19" s="64" t="s">
        <v>793</v>
      </c>
      <c r="G19" s="33"/>
      <c r="H19" s="48"/>
      <c r="I19" s="33"/>
    </row>
    <row r="20" spans="1:9" x14ac:dyDescent="0.3">
      <c r="A20" s="65" t="s">
        <v>794</v>
      </c>
      <c r="B20" s="66"/>
      <c r="C20" s="33"/>
      <c r="D20" s="33" t="s">
        <v>795</v>
      </c>
      <c r="E20" s="33"/>
      <c r="F20" s="33"/>
      <c r="G20" s="33"/>
      <c r="H20" s="48"/>
      <c r="I20" s="33"/>
    </row>
    <row r="21" spans="1:9" x14ac:dyDescent="0.3">
      <c r="A21" s="33" t="s">
        <v>796</v>
      </c>
      <c r="B21" s="67" t="s">
        <v>797</v>
      </c>
      <c r="C21" s="33"/>
      <c r="D21" s="33" t="s">
        <v>798</v>
      </c>
      <c r="E21" s="33"/>
      <c r="F21" s="45">
        <f>H17*0.03855</f>
        <v>0</v>
      </c>
      <c r="G21" s="48"/>
      <c r="H21" s="33"/>
      <c r="I21" s="33"/>
    </row>
    <row r="22" spans="1:9" x14ac:dyDescent="0.3">
      <c r="A22" s="33" t="s">
        <v>799</v>
      </c>
      <c r="B22" s="67">
        <v>1.4500000000000001E-2</v>
      </c>
      <c r="C22" s="33"/>
      <c r="D22" s="33" t="s">
        <v>800</v>
      </c>
      <c r="E22" s="33"/>
      <c r="F22" s="45">
        <f>B22*H17</f>
        <v>0</v>
      </c>
      <c r="G22" s="48"/>
      <c r="H22" s="33"/>
      <c r="I22" s="33"/>
    </row>
    <row r="23" spans="1:9" x14ac:dyDescent="0.3">
      <c r="A23" s="33" t="s">
        <v>801</v>
      </c>
      <c r="B23" s="67">
        <v>6.2E-2</v>
      </c>
      <c r="C23" s="33"/>
      <c r="D23" s="33" t="s">
        <v>802</v>
      </c>
      <c r="E23" s="33"/>
      <c r="F23" s="45">
        <f>H17*B23</f>
        <v>0</v>
      </c>
      <c r="G23" s="48"/>
      <c r="H23" s="33"/>
      <c r="I23" s="33" t="s">
        <v>803</v>
      </c>
    </row>
    <row r="24" spans="1:9" x14ac:dyDescent="0.3">
      <c r="A24" s="33" t="s">
        <v>804</v>
      </c>
      <c r="B24" s="67" t="s">
        <v>797</v>
      </c>
      <c r="C24" s="33"/>
      <c r="D24" s="33" t="s">
        <v>805</v>
      </c>
      <c r="E24" s="33"/>
      <c r="F24" s="48">
        <f>0*0.021</f>
        <v>0</v>
      </c>
      <c r="G24" s="48"/>
      <c r="H24" s="33"/>
      <c r="I24" s="33" t="s">
        <v>806</v>
      </c>
    </row>
    <row r="25" spans="1:9" x14ac:dyDescent="0.3">
      <c r="A25" s="33" t="s">
        <v>807</v>
      </c>
      <c r="B25" s="67">
        <v>6.2E-2</v>
      </c>
      <c r="C25" s="33"/>
      <c r="D25" s="33" t="s">
        <v>808</v>
      </c>
      <c r="E25" s="33"/>
      <c r="F25" s="48">
        <f>0*B25</f>
        <v>0</v>
      </c>
      <c r="G25" s="48"/>
      <c r="H25" s="33"/>
      <c r="I25" s="33" t="s">
        <v>809</v>
      </c>
    </row>
    <row r="26" spans="1:9" x14ac:dyDescent="0.3">
      <c r="A26" s="33" t="s">
        <v>810</v>
      </c>
      <c r="B26" s="67">
        <v>1E-3</v>
      </c>
      <c r="C26" s="33"/>
      <c r="D26" s="33"/>
      <c r="E26" s="33"/>
      <c r="F26" s="45">
        <f>B26*0</f>
        <v>0</v>
      </c>
      <c r="G26" s="48"/>
      <c r="H26" s="33"/>
      <c r="I26" s="33" t="s">
        <v>811</v>
      </c>
    </row>
    <row r="27" spans="1:9" x14ac:dyDescent="0.3">
      <c r="A27" s="33" t="s">
        <v>812</v>
      </c>
      <c r="B27" s="67">
        <v>0.06</v>
      </c>
      <c r="C27" s="33"/>
      <c r="D27" s="33" t="s">
        <v>813</v>
      </c>
      <c r="E27" s="33"/>
      <c r="F27" s="45">
        <f>B27*H17</f>
        <v>0</v>
      </c>
      <c r="G27" s="48"/>
      <c r="H27" s="33"/>
      <c r="I27" s="33"/>
    </row>
    <row r="28" spans="1:9" ht="15" thickBot="1" x14ac:dyDescent="0.35">
      <c r="A28" s="33" t="s">
        <v>814</v>
      </c>
      <c r="B28" s="68">
        <v>0</v>
      </c>
      <c r="C28" s="33"/>
      <c r="D28" s="33" t="s">
        <v>815</v>
      </c>
      <c r="E28" s="33"/>
      <c r="F28" s="69">
        <f>B28*H17</f>
        <v>0</v>
      </c>
      <c r="G28" s="48"/>
      <c r="H28" s="33"/>
      <c r="I28" s="33"/>
    </row>
    <row r="29" spans="1:9" ht="15" thickBot="1" x14ac:dyDescent="0.35">
      <c r="A29" s="33"/>
      <c r="B29" s="70"/>
      <c r="C29" s="33"/>
      <c r="D29" s="33" t="s">
        <v>816</v>
      </c>
      <c r="E29" s="33"/>
      <c r="F29" s="48"/>
      <c r="G29" s="48"/>
      <c r="H29" s="33"/>
      <c r="I29" s="33"/>
    </row>
    <row r="30" spans="1:9" ht="15" thickBot="1" x14ac:dyDescent="0.35">
      <c r="A30" s="61" t="s">
        <v>817</v>
      </c>
      <c r="B30" s="71">
        <f>SUM(B21:B28)</f>
        <v>0.19950000000000001</v>
      </c>
      <c r="C30" s="33"/>
      <c r="D30" s="33"/>
      <c r="E30" s="33"/>
      <c r="F30" s="33"/>
      <c r="G30" s="33"/>
      <c r="H30" s="62">
        <f>SUM(F21:F28)</f>
        <v>0</v>
      </c>
      <c r="I30" s="33"/>
    </row>
    <row r="31" spans="1:9" x14ac:dyDescent="0.3">
      <c r="A31" s="33"/>
      <c r="B31" s="33"/>
      <c r="C31" s="33"/>
      <c r="D31" s="33"/>
      <c r="E31" s="33"/>
      <c r="F31" s="33"/>
      <c r="G31" s="33"/>
      <c r="H31" s="33"/>
      <c r="I31" s="33"/>
    </row>
    <row r="32" spans="1:9" x14ac:dyDescent="0.3">
      <c r="A32" s="65" t="s">
        <v>818</v>
      </c>
      <c r="B32" s="33"/>
      <c r="C32" s="33"/>
      <c r="D32" s="65" t="s">
        <v>819</v>
      </c>
      <c r="E32" s="65" t="s">
        <v>820</v>
      </c>
      <c r="F32" s="33"/>
      <c r="G32" s="33"/>
      <c r="H32" s="33"/>
      <c r="I32" s="33"/>
    </row>
    <row r="33" spans="1:9" x14ac:dyDescent="0.3">
      <c r="A33" s="33"/>
      <c r="B33" s="33"/>
      <c r="C33" s="33"/>
      <c r="G33" s="33"/>
      <c r="H33" s="33"/>
      <c r="I33" s="33"/>
    </row>
    <row r="34" spans="1:9" x14ac:dyDescent="0.3">
      <c r="A34" s="33" t="s">
        <v>821</v>
      </c>
      <c r="B34" s="33" t="s">
        <v>822</v>
      </c>
      <c r="C34" s="33"/>
      <c r="D34" s="72"/>
      <c r="E34" s="42">
        <f>D34*150</f>
        <v>0</v>
      </c>
      <c r="H34" s="33"/>
      <c r="I34" s="33"/>
    </row>
    <row r="35" spans="1:9" x14ac:dyDescent="0.3">
      <c r="A35" s="33" t="s">
        <v>823</v>
      </c>
      <c r="B35" s="33" t="s">
        <v>824</v>
      </c>
      <c r="C35" s="33"/>
      <c r="D35" s="72"/>
      <c r="E35" s="42">
        <f>D35*200</f>
        <v>0</v>
      </c>
      <c r="H35" s="33"/>
      <c r="I35" s="33"/>
    </row>
    <row r="36" spans="1:9" x14ac:dyDescent="0.3">
      <c r="A36" s="33" t="s">
        <v>825</v>
      </c>
      <c r="B36" s="33"/>
      <c r="C36" s="33"/>
      <c r="D36" s="72"/>
      <c r="E36" s="42">
        <f>D36*12</f>
        <v>0</v>
      </c>
      <c r="H36" s="73"/>
      <c r="I36" s="33"/>
    </row>
    <row r="37" spans="1:9" x14ac:dyDescent="0.3">
      <c r="A37" s="33" t="s">
        <v>826</v>
      </c>
      <c r="B37" s="33"/>
      <c r="C37" s="33"/>
      <c r="D37" s="72"/>
      <c r="E37" s="42">
        <f>D37*350*12</f>
        <v>0</v>
      </c>
      <c r="H37" s="73"/>
      <c r="I37" s="33"/>
    </row>
    <row r="38" spans="1:9" ht="15" thickBot="1" x14ac:dyDescent="0.35">
      <c r="A38" s="33" t="s">
        <v>827</v>
      </c>
      <c r="B38" s="33"/>
      <c r="C38" s="33"/>
      <c r="D38" s="72"/>
      <c r="E38" s="42">
        <f>0.02*H8*D38</f>
        <v>0</v>
      </c>
      <c r="H38" s="73"/>
      <c r="I38" s="33"/>
    </row>
    <row r="39" spans="1:9" ht="15" thickBot="1" x14ac:dyDescent="0.35">
      <c r="A39" s="61" t="s">
        <v>828</v>
      </c>
      <c r="B39" s="33"/>
      <c r="C39" s="33"/>
      <c r="D39" s="33"/>
      <c r="E39" s="33"/>
      <c r="F39" s="33"/>
      <c r="G39" s="33"/>
      <c r="H39" s="74">
        <f>SUM(E32:E38)</f>
        <v>0</v>
      </c>
      <c r="I39" s="33"/>
    </row>
    <row r="40" spans="1:9" x14ac:dyDescent="0.3">
      <c r="A40" s="33"/>
      <c r="B40" s="33"/>
      <c r="C40" s="33"/>
      <c r="D40" s="33"/>
      <c r="E40" s="33"/>
      <c r="F40" s="33"/>
      <c r="G40" s="33"/>
      <c r="H40" s="33"/>
      <c r="I40" s="33"/>
    </row>
    <row r="41" spans="1:9" x14ac:dyDescent="0.3">
      <c r="A41" s="65" t="s">
        <v>829</v>
      </c>
      <c r="B41" s="33"/>
      <c r="C41" s="33"/>
      <c r="D41" s="33"/>
      <c r="E41" s="33"/>
      <c r="F41" s="33"/>
      <c r="G41" s="33"/>
      <c r="H41" s="33"/>
      <c r="I41" s="33"/>
    </row>
    <row r="42" spans="1:9" x14ac:dyDescent="0.3">
      <c r="A42" s="33"/>
      <c r="B42" s="33"/>
      <c r="C42" s="33"/>
      <c r="D42" s="33"/>
      <c r="E42" s="33"/>
      <c r="F42" s="33"/>
      <c r="G42" s="33"/>
      <c r="H42" s="33"/>
      <c r="I42" s="33"/>
    </row>
    <row r="43" spans="1:9" ht="15" thickBot="1" x14ac:dyDescent="0.35">
      <c r="A43" s="33" t="s">
        <v>830</v>
      </c>
      <c r="B43" s="33"/>
      <c r="C43" s="33"/>
      <c r="D43" s="33"/>
      <c r="E43" s="33"/>
      <c r="F43" s="33"/>
      <c r="G43" s="33"/>
      <c r="H43" s="33"/>
      <c r="I43" s="33"/>
    </row>
    <row r="44" spans="1:9" ht="15" thickBot="1" x14ac:dyDescent="0.35">
      <c r="A44" s="33" t="s">
        <v>831</v>
      </c>
      <c r="B44" s="33"/>
      <c r="C44" s="33"/>
      <c r="D44" s="33"/>
      <c r="E44" s="33"/>
      <c r="F44" s="33"/>
      <c r="G44" s="33"/>
      <c r="H44" s="62">
        <f>((H17+H30)/12)/2</f>
        <v>0</v>
      </c>
      <c r="I44" s="33"/>
    </row>
    <row r="45" spans="1:9" ht="15" thickBot="1" x14ac:dyDescent="0.35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21.6" thickBot="1" x14ac:dyDescent="0.45">
      <c r="A46" s="33"/>
      <c r="B46" s="32" t="s">
        <v>832</v>
      </c>
      <c r="C46" s="33"/>
      <c r="D46" s="33"/>
      <c r="E46" s="33"/>
      <c r="F46" s="33"/>
      <c r="G46" s="33"/>
      <c r="H46" s="74">
        <f>H44+H39+H30+H17</f>
        <v>0</v>
      </c>
      <c r="I46" s="75"/>
    </row>
    <row r="47" spans="1:9" ht="15" thickBot="1" x14ac:dyDescent="0.35">
      <c r="A47" s="33"/>
      <c r="B47" s="33"/>
      <c r="C47" s="33"/>
      <c r="D47" s="33"/>
      <c r="E47" s="33"/>
      <c r="F47" s="33"/>
      <c r="G47" s="33"/>
      <c r="H47" s="33"/>
      <c r="I47" s="33"/>
    </row>
    <row r="48" spans="1:9" ht="18.600000000000001" thickBot="1" x14ac:dyDescent="0.4">
      <c r="A48" s="33"/>
      <c r="B48" s="34" t="s">
        <v>833</v>
      </c>
      <c r="C48" s="33"/>
      <c r="D48" s="33"/>
      <c r="E48" s="33"/>
      <c r="F48" s="33"/>
      <c r="G48" s="33"/>
      <c r="H48" s="76">
        <f>H46/12</f>
        <v>0</v>
      </c>
      <c r="I48" s="33"/>
    </row>
    <row r="49" spans="1:9" x14ac:dyDescent="0.3">
      <c r="A49" s="33"/>
      <c r="B49" s="33"/>
      <c r="C49" s="33"/>
      <c r="D49" s="33"/>
      <c r="E49" s="33"/>
      <c r="F49" s="33"/>
      <c r="G49" s="33"/>
      <c r="H49" s="33"/>
      <c r="I49" s="33"/>
    </row>
    <row r="50" spans="1:9" x14ac:dyDescent="0.3">
      <c r="A50" s="33"/>
      <c r="B50" s="33"/>
      <c r="C50" s="33"/>
      <c r="D50" s="33"/>
      <c r="E50" s="33"/>
      <c r="F50" s="33"/>
      <c r="G50" s="33"/>
      <c r="H50" s="33"/>
      <c r="I50" s="33"/>
    </row>
    <row r="51" spans="1:9" x14ac:dyDescent="0.3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3">
      <c r="A52" s="33"/>
      <c r="B52" s="33"/>
      <c r="C52" s="33"/>
      <c r="D52" s="33"/>
      <c r="E52" s="33"/>
      <c r="F52" s="33"/>
      <c r="G52" s="33"/>
      <c r="H52" s="33"/>
      <c r="I52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C1B1-9978-4D20-A7BD-8BDD731AC909}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0FF33-3519-433D-BEBA-C0AFBB89FF93}">
  <dimension ref="A1:N51"/>
  <sheetViews>
    <sheetView showGridLines="0" topLeftCell="A19" workbookViewId="0">
      <selection activeCell="A48" sqref="A48"/>
    </sheetView>
  </sheetViews>
  <sheetFormatPr defaultColWidth="9.109375" defaultRowHeight="10.199999999999999" x14ac:dyDescent="0.2"/>
  <cols>
    <col min="1" max="1" width="26.6640625" style="1" customWidth="1"/>
    <col min="2" max="13" width="11.6640625" style="1" customWidth="1"/>
    <col min="14" max="14" width="16.6640625" style="1" customWidth="1"/>
    <col min="15" max="16384" width="9.109375" style="1"/>
  </cols>
  <sheetData>
    <row r="1" spans="1:14" s="3" customFormat="1" ht="18.600000000000001" x14ac:dyDescent="0.45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14" s="4" customFormat="1" ht="13.2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</row>
    <row r="3" spans="1:14" s="4" customFormat="1" ht="13.2" x14ac:dyDescent="0.25">
      <c r="A3" s="134" t="s">
        <v>2</v>
      </c>
      <c r="B3" s="134"/>
      <c r="C3" s="134"/>
      <c r="D3" s="134"/>
      <c r="E3" s="134"/>
      <c r="F3" s="134"/>
      <c r="G3" s="134"/>
      <c r="H3" s="134"/>
      <c r="I3" s="134"/>
    </row>
    <row r="4" spans="1:14" s="5" customFormat="1" ht="13.2" x14ac:dyDescent="0.25">
      <c r="A4" s="135" t="s">
        <v>3</v>
      </c>
      <c r="B4" s="135"/>
      <c r="C4" s="135"/>
      <c r="D4" s="135"/>
      <c r="E4" s="135"/>
      <c r="F4" s="135"/>
      <c r="G4" s="135"/>
      <c r="H4" s="135"/>
      <c r="I4" s="135"/>
    </row>
    <row r="5" spans="1:14" s="2" customFormat="1" ht="12" x14ac:dyDescent="0.3">
      <c r="A5" s="6"/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</row>
    <row r="6" spans="1:14" s="4" customFormat="1" ht="13.2" x14ac:dyDescent="0.25">
      <c r="A6" s="8" t="s">
        <v>17</v>
      </c>
    </row>
    <row r="7" spans="1:14" x14ac:dyDescent="0.2">
      <c r="A7" s="9" t="s">
        <v>18</v>
      </c>
      <c r="B7" s="10">
        <v>38732.720000000001</v>
      </c>
      <c r="C7" s="10">
        <v>41551.269999999997</v>
      </c>
      <c r="D7" s="10">
        <v>46164.67</v>
      </c>
      <c r="E7" s="10">
        <v>43139.82</v>
      </c>
      <c r="F7" s="10">
        <v>45384.42</v>
      </c>
      <c r="G7" s="10">
        <v>47630.44</v>
      </c>
      <c r="H7" s="10">
        <v>47818.63</v>
      </c>
      <c r="I7" s="10">
        <v>54028.92</v>
      </c>
      <c r="J7" s="10">
        <v>54317.81</v>
      </c>
      <c r="K7" s="10">
        <v>57315.42</v>
      </c>
      <c r="L7" s="10">
        <v>53381.88</v>
      </c>
      <c r="M7" s="10">
        <v>61334.86</v>
      </c>
      <c r="N7" s="10">
        <v>590800.85999999987</v>
      </c>
    </row>
    <row r="8" spans="1:14" x14ac:dyDescent="0.2">
      <c r="A8" s="9" t="s">
        <v>19</v>
      </c>
      <c r="B8" s="10">
        <v>1389.71</v>
      </c>
      <c r="C8" s="10">
        <v>1120</v>
      </c>
      <c r="D8" s="10">
        <v>1155</v>
      </c>
      <c r="E8" s="10">
        <v>1260</v>
      </c>
      <c r="F8" s="10">
        <v>2110.86</v>
      </c>
      <c r="G8" s="10">
        <v>1078.45</v>
      </c>
      <c r="H8" s="10">
        <v>1365</v>
      </c>
      <c r="I8" s="10">
        <v>1570</v>
      </c>
      <c r="J8" s="10">
        <v>1373.5</v>
      </c>
      <c r="K8" s="10">
        <v>1175</v>
      </c>
      <c r="L8" s="10">
        <v>1170</v>
      </c>
      <c r="M8" s="10">
        <v>1205</v>
      </c>
      <c r="N8" s="10">
        <v>15972.52</v>
      </c>
    </row>
    <row r="9" spans="1:14" x14ac:dyDescent="0.2">
      <c r="A9" s="9" t="s">
        <v>20</v>
      </c>
      <c r="B9" s="10">
        <v>458.85</v>
      </c>
      <c r="C9" s="10">
        <v>438.07</v>
      </c>
      <c r="D9" s="10">
        <v>235.77</v>
      </c>
      <c r="E9" s="10">
        <v>472.31</v>
      </c>
      <c r="F9" s="10">
        <v>331.14</v>
      </c>
      <c r="G9" s="10">
        <v>337.59</v>
      </c>
      <c r="H9" s="10">
        <v>650.14</v>
      </c>
      <c r="I9" s="10">
        <v>518.38</v>
      </c>
      <c r="J9" s="10">
        <v>267.16000000000003</v>
      </c>
      <c r="K9" s="10">
        <v>460.75</v>
      </c>
      <c r="L9" s="10">
        <v>322.81</v>
      </c>
      <c r="M9" s="10">
        <v>175.28</v>
      </c>
      <c r="N9" s="10">
        <v>4668.25</v>
      </c>
    </row>
    <row r="10" spans="1:14" x14ac:dyDescent="0.2">
      <c r="A10" s="9" t="s">
        <v>21</v>
      </c>
      <c r="B10" s="10">
        <v>1765.77</v>
      </c>
      <c r="C10" s="10">
        <v>1645.34</v>
      </c>
      <c r="D10" s="10">
        <v>2434.09</v>
      </c>
      <c r="E10" s="10">
        <v>2309.58</v>
      </c>
      <c r="F10" s="10">
        <v>2473.77</v>
      </c>
      <c r="G10" s="10">
        <v>2511.19</v>
      </c>
      <c r="H10" s="10">
        <v>2612.85</v>
      </c>
      <c r="I10" s="10">
        <v>3078.23</v>
      </c>
      <c r="J10" s="10">
        <v>2741.05</v>
      </c>
      <c r="K10" s="10">
        <v>2953.59</v>
      </c>
      <c r="L10" s="10">
        <v>2740.02</v>
      </c>
      <c r="M10" s="10">
        <v>3138.81</v>
      </c>
      <c r="N10" s="10">
        <v>30404.29</v>
      </c>
    </row>
    <row r="11" spans="1:14" customFormat="1" ht="14.4" x14ac:dyDescent="0.3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">
      <c r="A12" s="9" t="s">
        <v>22</v>
      </c>
      <c r="B12" s="10">
        <v>42347.05</v>
      </c>
      <c r="C12" s="10">
        <v>44754.68</v>
      </c>
      <c r="D12" s="10">
        <v>49989.53</v>
      </c>
      <c r="E12" s="10">
        <v>47181.71</v>
      </c>
      <c r="F12" s="10">
        <v>50300.19</v>
      </c>
      <c r="G12" s="10">
        <v>51557.67</v>
      </c>
      <c r="H12" s="10">
        <v>52446.62</v>
      </c>
      <c r="I12" s="10">
        <v>59195.53</v>
      </c>
      <c r="J12" s="10">
        <v>58699.519999999997</v>
      </c>
      <c r="K12" s="10">
        <v>61904.76</v>
      </c>
      <c r="L12" s="10">
        <v>57614.71</v>
      </c>
      <c r="M12" s="10">
        <v>65853.95</v>
      </c>
      <c r="N12" s="10">
        <v>641845.91999999993</v>
      </c>
    </row>
    <row r="13" spans="1:14" customFormat="1" ht="14.4" x14ac:dyDescent="0.3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4" customFormat="1" ht="13.2" x14ac:dyDescent="0.25">
      <c r="A14" s="13" t="s">
        <v>3</v>
      </c>
    </row>
    <row r="15" spans="1:14" s="4" customFormat="1" ht="13.2" x14ac:dyDescent="0.25">
      <c r="A15" s="8" t="s">
        <v>23</v>
      </c>
    </row>
    <row r="16" spans="1:14" x14ac:dyDescent="0.2">
      <c r="A16" s="9" t="s">
        <v>24</v>
      </c>
      <c r="B16" s="10">
        <v>6794.89</v>
      </c>
      <c r="C16" s="10">
        <v>5616.95</v>
      </c>
      <c r="D16" s="10">
        <v>5591.89</v>
      </c>
      <c r="E16" s="10">
        <v>5198.75</v>
      </c>
      <c r="F16" s="10">
        <v>5964.42</v>
      </c>
      <c r="G16" s="10">
        <v>8932.82</v>
      </c>
      <c r="H16" s="10">
        <v>6622.85</v>
      </c>
      <c r="I16" s="10">
        <v>7270.76</v>
      </c>
      <c r="J16" s="10">
        <v>7657.35</v>
      </c>
      <c r="K16" s="10">
        <v>7236.67</v>
      </c>
      <c r="L16" s="10">
        <v>7320.18</v>
      </c>
      <c r="M16" s="10">
        <v>7028.23</v>
      </c>
      <c r="N16" s="10">
        <v>81235.759999999995</v>
      </c>
    </row>
    <row r="17" spans="1:14" x14ac:dyDescent="0.2">
      <c r="A17" s="9" t="s">
        <v>25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1307.0899999999999</v>
      </c>
      <c r="L17" s="10">
        <v>0</v>
      </c>
      <c r="M17" s="10">
        <v>0</v>
      </c>
      <c r="N17" s="10">
        <v>1307.0899999999999</v>
      </c>
    </row>
    <row r="18" spans="1:14" x14ac:dyDescent="0.2">
      <c r="A18" s="9" t="s">
        <v>26</v>
      </c>
      <c r="B18" s="10">
        <v>495</v>
      </c>
      <c r="C18" s="10">
        <v>165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660</v>
      </c>
    </row>
    <row r="19" spans="1:14" x14ac:dyDescent="0.2">
      <c r="A19" s="9" t="s">
        <v>27</v>
      </c>
      <c r="B19" s="10">
        <v>984.08</v>
      </c>
      <c r="C19" s="10">
        <v>677.59</v>
      </c>
      <c r="D19" s="10">
        <v>1064.06</v>
      </c>
      <c r="E19" s="10">
        <v>359.04</v>
      </c>
      <c r="F19" s="10">
        <v>65.040000000000006</v>
      </c>
      <c r="G19" s="10">
        <v>825.13</v>
      </c>
      <c r="H19" s="10">
        <v>443.4</v>
      </c>
      <c r="I19" s="10">
        <v>-2262.7600000000002</v>
      </c>
      <c r="J19" s="10">
        <v>61.68</v>
      </c>
      <c r="K19" s="10">
        <v>875.87</v>
      </c>
      <c r="L19" s="10">
        <v>55.36</v>
      </c>
      <c r="M19" s="10">
        <v>940.4</v>
      </c>
      <c r="N19" s="10">
        <v>4088.89</v>
      </c>
    </row>
    <row r="20" spans="1:14" x14ac:dyDescent="0.2">
      <c r="A20" s="9" t="s">
        <v>28</v>
      </c>
      <c r="B20" s="10">
        <v>22.91</v>
      </c>
      <c r="C20" s="10">
        <v>0</v>
      </c>
      <c r="D20" s="10">
        <v>0</v>
      </c>
      <c r="E20" s="10">
        <v>0</v>
      </c>
      <c r="F20" s="10">
        <v>0</v>
      </c>
      <c r="G20" s="10">
        <v>20.190000000000001</v>
      </c>
      <c r="H20" s="10">
        <v>0</v>
      </c>
      <c r="I20" s="10">
        <v>0</v>
      </c>
      <c r="J20" s="10">
        <v>0</v>
      </c>
      <c r="K20" s="10">
        <v>22.78</v>
      </c>
      <c r="L20" s="10">
        <v>0</v>
      </c>
      <c r="M20" s="10">
        <v>20.28</v>
      </c>
      <c r="N20" s="10">
        <v>86.16</v>
      </c>
    </row>
    <row r="21" spans="1:14" x14ac:dyDescent="0.2">
      <c r="A21" s="9" t="s">
        <v>29</v>
      </c>
      <c r="B21" s="10">
        <v>0</v>
      </c>
      <c r="C21" s="10">
        <v>150</v>
      </c>
      <c r="D21" s="10">
        <v>75</v>
      </c>
      <c r="E21" s="10">
        <v>75</v>
      </c>
      <c r="F21" s="10">
        <v>75</v>
      </c>
      <c r="G21" s="10">
        <v>75</v>
      </c>
      <c r="H21" s="10">
        <v>75</v>
      </c>
      <c r="I21" s="10">
        <v>75</v>
      </c>
      <c r="J21" s="10">
        <v>75</v>
      </c>
      <c r="K21" s="10">
        <v>75</v>
      </c>
      <c r="L21" s="10">
        <v>75</v>
      </c>
      <c r="M21" s="10">
        <v>75</v>
      </c>
      <c r="N21" s="10">
        <v>900</v>
      </c>
    </row>
    <row r="22" spans="1:14" x14ac:dyDescent="0.2">
      <c r="A22" s="9" t="s">
        <v>30</v>
      </c>
      <c r="B22" s="10">
        <v>419.8</v>
      </c>
      <c r="C22" s="10">
        <v>589.79</v>
      </c>
      <c r="D22" s="10">
        <v>404.81</v>
      </c>
      <c r="E22" s="10">
        <v>482.3</v>
      </c>
      <c r="F22" s="10">
        <v>482.3</v>
      </c>
      <c r="G22" s="10">
        <v>453.59</v>
      </c>
      <c r="H22" s="10">
        <v>528.95000000000005</v>
      </c>
      <c r="I22" s="10">
        <v>553.45000000000005</v>
      </c>
      <c r="J22" s="10">
        <v>413.45</v>
      </c>
      <c r="K22" s="10">
        <v>609.29</v>
      </c>
      <c r="L22" s="10">
        <v>413.45</v>
      </c>
      <c r="M22" s="10">
        <v>447.84</v>
      </c>
      <c r="N22" s="10">
        <v>5799.0199999999995</v>
      </c>
    </row>
    <row r="23" spans="1:14" x14ac:dyDescent="0.2">
      <c r="A23" s="9" t="s">
        <v>31</v>
      </c>
      <c r="B23" s="10">
        <v>824.44</v>
      </c>
      <c r="C23" s="10">
        <v>1006.47</v>
      </c>
      <c r="D23" s="10">
        <v>969.03</v>
      </c>
      <c r="E23" s="10">
        <v>1030.52</v>
      </c>
      <c r="F23" s="10">
        <v>953.38</v>
      </c>
      <c r="G23" s="10">
        <v>990.09</v>
      </c>
      <c r="H23" s="10">
        <v>1117.31</v>
      </c>
      <c r="I23" s="10">
        <v>1126.79</v>
      </c>
      <c r="J23" s="10">
        <v>1244.28</v>
      </c>
      <c r="K23" s="10">
        <v>1294.3</v>
      </c>
      <c r="L23" s="10">
        <v>1181.07</v>
      </c>
      <c r="M23" s="10">
        <v>1265.5</v>
      </c>
      <c r="N23" s="10">
        <v>13003.179999999998</v>
      </c>
    </row>
    <row r="24" spans="1:14" x14ac:dyDescent="0.2">
      <c r="A24" s="9" t="s">
        <v>32</v>
      </c>
      <c r="B24" s="10">
        <v>0</v>
      </c>
      <c r="C24" s="10">
        <v>0</v>
      </c>
      <c r="D24" s="10">
        <v>160.96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74.680000000000007</v>
      </c>
      <c r="L24" s="10">
        <v>0</v>
      </c>
      <c r="M24" s="10">
        <v>0</v>
      </c>
      <c r="N24" s="10">
        <v>235.64000000000001</v>
      </c>
    </row>
    <row r="25" spans="1:14" x14ac:dyDescent="0.2">
      <c r="A25" s="9" t="s">
        <v>33</v>
      </c>
      <c r="B25" s="10">
        <v>0</v>
      </c>
      <c r="C25" s="10">
        <v>0</v>
      </c>
      <c r="D25" s="10">
        <v>168.7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262.94</v>
      </c>
      <c r="L25" s="10">
        <v>0</v>
      </c>
      <c r="M25" s="10">
        <v>5891.93</v>
      </c>
      <c r="N25" s="10">
        <v>6323.5700000000006</v>
      </c>
    </row>
    <row r="26" spans="1:14" x14ac:dyDescent="0.2">
      <c r="A26" s="9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3330</v>
      </c>
      <c r="J26" s="10">
        <v>164</v>
      </c>
      <c r="K26" s="10">
        <v>164</v>
      </c>
      <c r="L26" s="10">
        <v>164</v>
      </c>
      <c r="M26" s="10">
        <v>164</v>
      </c>
      <c r="N26" s="10">
        <v>3986</v>
      </c>
    </row>
    <row r="27" spans="1:14" x14ac:dyDescent="0.2">
      <c r="A27" s="9" t="s">
        <v>35</v>
      </c>
      <c r="B27" s="10">
        <v>1290</v>
      </c>
      <c r="C27" s="10">
        <v>1016</v>
      </c>
      <c r="D27" s="10">
        <v>1890</v>
      </c>
      <c r="E27" s="10">
        <v>0</v>
      </c>
      <c r="F27" s="10">
        <v>0</v>
      </c>
      <c r="G27" s="10">
        <v>310</v>
      </c>
      <c r="H27" s="10">
        <v>130</v>
      </c>
      <c r="I27" s="10">
        <v>1570</v>
      </c>
      <c r="J27" s="10">
        <v>2087.29</v>
      </c>
      <c r="K27" s="10">
        <v>760</v>
      </c>
      <c r="L27" s="10">
        <v>195</v>
      </c>
      <c r="M27" s="10">
        <v>1275</v>
      </c>
      <c r="N27" s="10">
        <v>10523.29</v>
      </c>
    </row>
    <row r="28" spans="1:14" x14ac:dyDescent="0.2">
      <c r="A28" s="9" t="s">
        <v>36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180</v>
      </c>
      <c r="L28" s="10">
        <v>0</v>
      </c>
      <c r="M28" s="10">
        <v>0</v>
      </c>
      <c r="N28" s="10">
        <v>180</v>
      </c>
    </row>
    <row r="29" spans="1:14" x14ac:dyDescent="0.2">
      <c r="A29" s="9" t="s">
        <v>37</v>
      </c>
      <c r="B29" s="10">
        <v>0</v>
      </c>
      <c r="C29" s="10">
        <v>0</v>
      </c>
      <c r="D29" s="10">
        <v>0</v>
      </c>
      <c r="E29" s="10">
        <v>0</v>
      </c>
      <c r="F29" s="10">
        <v>295</v>
      </c>
      <c r="G29" s="10">
        <v>295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177.25</v>
      </c>
      <c r="N29" s="10">
        <v>767.25</v>
      </c>
    </row>
    <row r="30" spans="1:14" x14ac:dyDescent="0.2">
      <c r="A30" s="9" t="s">
        <v>38</v>
      </c>
      <c r="B30" s="10">
        <v>2119.12</v>
      </c>
      <c r="C30" s="10">
        <v>2243.84</v>
      </c>
      <c r="D30" s="10">
        <v>2500.39</v>
      </c>
      <c r="E30" s="10">
        <v>2360.91</v>
      </c>
      <c r="F30" s="10">
        <v>2516.29</v>
      </c>
      <c r="G30" s="10">
        <v>2593.44</v>
      </c>
      <c r="H30" s="10">
        <v>2632.54</v>
      </c>
      <c r="I30" s="10">
        <v>2961.77</v>
      </c>
      <c r="J30" s="10">
        <v>2940.59</v>
      </c>
      <c r="K30" s="10">
        <v>3097.02</v>
      </c>
      <c r="L30" s="10">
        <v>2899.44</v>
      </c>
      <c r="M30" s="10">
        <v>3350.62</v>
      </c>
      <c r="N30" s="10">
        <v>32215.969999999998</v>
      </c>
    </row>
    <row r="31" spans="1:14" x14ac:dyDescent="0.2">
      <c r="A31" s="9" t="s">
        <v>39</v>
      </c>
      <c r="B31" s="10">
        <v>0</v>
      </c>
      <c r="C31" s="10">
        <v>0</v>
      </c>
      <c r="D31" s="10">
        <v>0</v>
      </c>
      <c r="E31" s="10">
        <v>1032</v>
      </c>
      <c r="F31" s="10">
        <v>0</v>
      </c>
      <c r="G31" s="10">
        <v>0</v>
      </c>
      <c r="H31" s="10">
        <v>576.29999999999995</v>
      </c>
      <c r="I31" s="10">
        <v>514.70000000000005</v>
      </c>
      <c r="J31" s="10">
        <v>0</v>
      </c>
      <c r="K31" s="10">
        <v>0</v>
      </c>
      <c r="L31" s="10">
        <v>580.25</v>
      </c>
      <c r="M31" s="10">
        <v>0</v>
      </c>
      <c r="N31" s="10">
        <v>2703.25</v>
      </c>
    </row>
    <row r="32" spans="1:14" x14ac:dyDescent="0.2">
      <c r="A32" s="9" t="s">
        <v>40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2850</v>
      </c>
      <c r="H32" s="10">
        <v>0</v>
      </c>
      <c r="I32" s="10">
        <v>0</v>
      </c>
      <c r="J32" s="10">
        <v>1560</v>
      </c>
      <c r="K32" s="10">
        <v>0</v>
      </c>
      <c r="L32" s="10">
        <v>0</v>
      </c>
      <c r="M32" s="10">
        <v>-1560</v>
      </c>
      <c r="N32" s="10">
        <v>2850</v>
      </c>
    </row>
    <row r="33" spans="1:14" x14ac:dyDescent="0.2">
      <c r="A33" s="9" t="s">
        <v>41</v>
      </c>
      <c r="B33" s="10">
        <v>238.18</v>
      </c>
      <c r="C33" s="10">
        <v>224.06</v>
      </c>
      <c r="D33" s="10">
        <v>1001.66</v>
      </c>
      <c r="E33" s="10">
        <v>84.18</v>
      </c>
      <c r="F33" s="10">
        <v>522.66999999999996</v>
      </c>
      <c r="G33" s="10">
        <v>477.41</v>
      </c>
      <c r="H33" s="10">
        <v>89.11</v>
      </c>
      <c r="I33" s="10">
        <v>123.41</v>
      </c>
      <c r="J33" s="10">
        <v>338.13</v>
      </c>
      <c r="K33" s="10">
        <v>534.72</v>
      </c>
      <c r="L33" s="10">
        <v>70.040000000000006</v>
      </c>
      <c r="M33" s="10">
        <v>373.14</v>
      </c>
      <c r="N33" s="10">
        <v>4076.7099999999996</v>
      </c>
    </row>
    <row r="34" spans="1:14" x14ac:dyDescent="0.2">
      <c r="A34" s="9" t="s">
        <v>42</v>
      </c>
      <c r="B34" s="10">
        <v>26.2</v>
      </c>
      <c r="C34" s="10">
        <v>4.82</v>
      </c>
      <c r="D34" s="10">
        <v>14.45</v>
      </c>
      <c r="E34" s="10">
        <v>40.119999999999997</v>
      </c>
      <c r="F34" s="10">
        <v>0</v>
      </c>
      <c r="G34" s="10">
        <v>0</v>
      </c>
      <c r="H34" s="10">
        <v>118</v>
      </c>
      <c r="I34" s="10">
        <v>30.03</v>
      </c>
      <c r="J34" s="10">
        <v>0</v>
      </c>
      <c r="K34" s="10">
        <v>60</v>
      </c>
      <c r="L34" s="10">
        <v>0</v>
      </c>
      <c r="M34" s="10">
        <v>4.6500000000000004</v>
      </c>
      <c r="N34" s="10">
        <v>298.27</v>
      </c>
    </row>
    <row r="35" spans="1:14" x14ac:dyDescent="0.2">
      <c r="A35" s="9" t="s">
        <v>43</v>
      </c>
      <c r="B35" s="10">
        <v>294.35000000000002</v>
      </c>
      <c r="C35" s="10">
        <v>782.26</v>
      </c>
      <c r="D35" s="10">
        <v>405.76</v>
      </c>
      <c r="E35" s="10">
        <v>385.01</v>
      </c>
      <c r="F35" s="10">
        <v>1005.65</v>
      </c>
      <c r="G35" s="10">
        <v>418.62</v>
      </c>
      <c r="H35" s="10">
        <v>435.56</v>
      </c>
      <c r="I35" s="10">
        <v>1106.4100000000001</v>
      </c>
      <c r="J35" s="10">
        <v>456.93</v>
      </c>
      <c r="K35" s="10">
        <v>492.36</v>
      </c>
      <c r="L35" s="10">
        <v>1327.06</v>
      </c>
      <c r="M35" s="10">
        <v>523.24</v>
      </c>
      <c r="N35" s="10">
        <v>7633.2099999999991</v>
      </c>
    </row>
    <row r="36" spans="1:14" x14ac:dyDescent="0.2">
      <c r="A36" s="9" t="s">
        <v>44</v>
      </c>
      <c r="B36" s="10">
        <v>-74.89</v>
      </c>
      <c r="C36" s="10">
        <v>631.5</v>
      </c>
      <c r="D36" s="10">
        <v>843</v>
      </c>
      <c r="E36" s="10">
        <v>1654.58</v>
      </c>
      <c r="F36" s="10">
        <v>0</v>
      </c>
      <c r="G36" s="10">
        <v>1512.45</v>
      </c>
      <c r="H36" s="10">
        <v>943.11</v>
      </c>
      <c r="I36" s="10">
        <v>169.18</v>
      </c>
      <c r="J36" s="10">
        <v>1068</v>
      </c>
      <c r="K36" s="10">
        <v>298</v>
      </c>
      <c r="L36" s="10">
        <v>182.31</v>
      </c>
      <c r="M36" s="10">
        <v>956.4</v>
      </c>
      <c r="N36" s="10">
        <v>8183.64</v>
      </c>
    </row>
    <row r="37" spans="1:14" x14ac:dyDescent="0.2">
      <c r="A37" s="9" t="s">
        <v>45</v>
      </c>
      <c r="B37" s="10">
        <v>0</v>
      </c>
      <c r="C37" s="10">
        <v>979.35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979.35</v>
      </c>
    </row>
    <row r="38" spans="1:14" x14ac:dyDescent="0.2">
      <c r="A38" s="9" t="s">
        <v>46</v>
      </c>
      <c r="B38" s="10">
        <v>0</v>
      </c>
      <c r="C38" s="10">
        <v>0</v>
      </c>
      <c r="D38" s="10">
        <v>0</v>
      </c>
      <c r="E38" s="10">
        <v>95.07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95.07</v>
      </c>
    </row>
    <row r="39" spans="1:14" x14ac:dyDescent="0.2">
      <c r="A39" s="9" t="s">
        <v>47</v>
      </c>
      <c r="B39" s="10">
        <v>0</v>
      </c>
      <c r="C39" s="10">
        <v>0</v>
      </c>
      <c r="D39" s="10">
        <v>0</v>
      </c>
      <c r="E39" s="10">
        <v>-30.65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-30.65</v>
      </c>
    </row>
    <row r="40" spans="1:14" x14ac:dyDescent="0.2">
      <c r="A40" s="9" t="s">
        <v>48</v>
      </c>
      <c r="B40" s="10">
        <v>490.25</v>
      </c>
      <c r="C40" s="10">
        <v>125</v>
      </c>
      <c r="D40" s="10">
        <v>0</v>
      </c>
      <c r="E40" s="10">
        <v>0</v>
      </c>
      <c r="F40" s="10">
        <v>219</v>
      </c>
      <c r="G40" s="10">
        <v>0</v>
      </c>
      <c r="H40" s="10">
        <v>254.17</v>
      </c>
      <c r="I40" s="10">
        <v>292.5</v>
      </c>
      <c r="J40" s="10">
        <v>65</v>
      </c>
      <c r="K40" s="10">
        <v>0</v>
      </c>
      <c r="L40" s="10">
        <v>197.52</v>
      </c>
      <c r="M40" s="10">
        <v>435</v>
      </c>
      <c r="N40" s="10">
        <v>2078.44</v>
      </c>
    </row>
    <row r="41" spans="1:14" x14ac:dyDescent="0.2">
      <c r="A41" s="9" t="s">
        <v>49</v>
      </c>
      <c r="B41" s="10">
        <v>717.93</v>
      </c>
      <c r="C41" s="10">
        <v>647.91999999999996</v>
      </c>
      <c r="D41" s="10">
        <v>400</v>
      </c>
      <c r="E41" s="10">
        <v>1014.05</v>
      </c>
      <c r="F41" s="10">
        <v>425</v>
      </c>
      <c r="G41" s="10">
        <v>1006.2</v>
      </c>
      <c r="H41" s="10">
        <v>715.32</v>
      </c>
      <c r="I41" s="10">
        <v>715.32</v>
      </c>
      <c r="J41" s="10">
        <v>715.32</v>
      </c>
      <c r="K41" s="10">
        <v>716.43</v>
      </c>
      <c r="L41" s="10">
        <v>716.43</v>
      </c>
      <c r="M41" s="10">
        <v>731.64</v>
      </c>
      <c r="N41" s="10">
        <v>8521.56</v>
      </c>
    </row>
    <row r="42" spans="1:14" x14ac:dyDescent="0.2">
      <c r="A42" s="9" t="s">
        <v>50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527.20000000000005</v>
      </c>
      <c r="N42" s="10">
        <v>527.20000000000005</v>
      </c>
    </row>
    <row r="43" spans="1:14" x14ac:dyDescent="0.2">
      <c r="A43" s="9" t="s">
        <v>51</v>
      </c>
      <c r="B43" s="10">
        <v>1007.18</v>
      </c>
      <c r="C43" s="10">
        <v>1139.19</v>
      </c>
      <c r="D43" s="10">
        <v>925.5</v>
      </c>
      <c r="E43" s="10">
        <v>958.66</v>
      </c>
      <c r="F43" s="10">
        <v>942.97</v>
      </c>
      <c r="G43" s="10">
        <v>937.41</v>
      </c>
      <c r="H43" s="10">
        <v>923.36</v>
      </c>
      <c r="I43" s="10">
        <v>907.2</v>
      </c>
      <c r="J43" s="10">
        <v>933.06</v>
      </c>
      <c r="K43" s="10">
        <v>1133.42</v>
      </c>
      <c r="L43" s="10">
        <v>1710.39</v>
      </c>
      <c r="M43" s="10">
        <v>1268.07</v>
      </c>
      <c r="N43" s="10">
        <v>12786.409999999998</v>
      </c>
    </row>
    <row r="44" spans="1:14" customFormat="1" ht="14.4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">
      <c r="A45" s="9" t="s">
        <v>52</v>
      </c>
      <c r="B45" s="10">
        <v>15649.44</v>
      </c>
      <c r="C45" s="10">
        <v>15999.74</v>
      </c>
      <c r="D45" s="10">
        <v>16415.21</v>
      </c>
      <c r="E45" s="10">
        <v>14739.54</v>
      </c>
      <c r="F45" s="10">
        <v>13466.72</v>
      </c>
      <c r="G45" s="10">
        <v>21697.35</v>
      </c>
      <c r="H45" s="10">
        <v>15604.98</v>
      </c>
      <c r="I45" s="10">
        <v>18483.759999999998</v>
      </c>
      <c r="J45" s="10">
        <v>19780.080000000002</v>
      </c>
      <c r="K45" s="10">
        <v>19194.57</v>
      </c>
      <c r="L45" s="10">
        <v>17087.5</v>
      </c>
      <c r="M45" s="10">
        <v>23895.39</v>
      </c>
      <c r="N45" s="10">
        <v>212014.28000000003</v>
      </c>
    </row>
    <row r="46" spans="1:14" s="5" customFormat="1" ht="13.2" x14ac:dyDescent="0.25">
      <c r="A46" s="14" t="s">
        <v>3</v>
      </c>
    </row>
    <row r="47" spans="1:14" x14ac:dyDescent="0.2">
      <c r="A47" s="9" t="s">
        <v>53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-3656</v>
      </c>
      <c r="I47" s="10">
        <v>0</v>
      </c>
      <c r="J47" s="10">
        <v>8531</v>
      </c>
      <c r="K47" s="10">
        <v>0</v>
      </c>
      <c r="L47" s="10">
        <v>0</v>
      </c>
      <c r="M47" s="10">
        <v>0</v>
      </c>
      <c r="N47" s="10">
        <v>4875</v>
      </c>
    </row>
    <row r="48" spans="1:14" x14ac:dyDescent="0.2">
      <c r="A48" s="9" t="s">
        <v>54</v>
      </c>
      <c r="B48" s="10">
        <v>15000</v>
      </c>
      <c r="C48" s="10">
        <v>27000</v>
      </c>
      <c r="D48" s="10">
        <v>25000</v>
      </c>
      <c r="E48" s="10">
        <v>38000</v>
      </c>
      <c r="F48" s="10">
        <v>30000</v>
      </c>
      <c r="G48" s="10">
        <v>35000</v>
      </c>
      <c r="H48" s="10">
        <v>32000</v>
      </c>
      <c r="I48" s="10">
        <v>37000</v>
      </c>
      <c r="J48" s="10">
        <v>41000</v>
      </c>
      <c r="K48" s="10">
        <v>25000</v>
      </c>
      <c r="L48" s="10">
        <v>46000</v>
      </c>
      <c r="M48" s="10">
        <v>42000</v>
      </c>
      <c r="N48" s="10">
        <v>393000</v>
      </c>
    </row>
    <row r="49" spans="1:14" customFormat="1" ht="14.4" x14ac:dyDescent="0.3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0.8" thickBot="1" x14ac:dyDescent="0.25">
      <c r="A50" s="9" t="s">
        <v>55</v>
      </c>
      <c r="B50" s="10">
        <v>11697.61</v>
      </c>
      <c r="C50" s="10">
        <v>1754.94</v>
      </c>
      <c r="D50" s="10">
        <v>8574.32</v>
      </c>
      <c r="E50" s="10">
        <v>-5557.83</v>
      </c>
      <c r="F50" s="10">
        <v>6833.47</v>
      </c>
      <c r="G50" s="10">
        <v>-5139.68</v>
      </c>
      <c r="H50" s="10">
        <v>8497.64</v>
      </c>
      <c r="I50" s="10">
        <v>3711.77</v>
      </c>
      <c r="J50" s="10">
        <v>-10611.56</v>
      </c>
      <c r="K50" s="10">
        <v>17710.189999999999</v>
      </c>
      <c r="L50" s="10">
        <v>-5472.79</v>
      </c>
      <c r="M50" s="10">
        <v>-41.44</v>
      </c>
      <c r="N50" s="10">
        <v>31956.639999999996</v>
      </c>
    </row>
    <row r="51" spans="1:14" customFormat="1" ht="15" thickTop="1" x14ac:dyDescent="0.3">
      <c r="A51" s="1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</sheetData>
  <mergeCells count="4">
    <mergeCell ref="A1:I1"/>
    <mergeCell ref="A2:I2"/>
    <mergeCell ref="A3:I3"/>
    <mergeCell ref="A4:I4"/>
  </mergeCells>
  <pageMargins left="0.7" right="0.7" top="0.75" bottom="0.65277777777777779" header="0.3" footer="0.3"/>
  <pageSetup orientation="landscape" horizontalDpi="2400" verticalDpi="0" r:id="rId1"/>
  <headerFooter>
    <oddFooter>&amp;L&amp;10&amp;"Bradley Hand ITC"&amp;D at &amp;T&amp;C&amp;10&amp;"Bradley Hand ITC"For Management Purposes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BDE4-7819-4605-B754-914B3BE4D12E}">
  <dimension ref="A1:I1214"/>
  <sheetViews>
    <sheetView showGridLines="0" workbookViewId="0">
      <selection activeCell="H15" sqref="H15"/>
    </sheetView>
  </sheetViews>
  <sheetFormatPr defaultColWidth="9.109375" defaultRowHeight="10.199999999999999" x14ac:dyDescent="0.2"/>
  <cols>
    <col min="1" max="1" width="1.6640625" style="9" customWidth="1"/>
    <col min="2" max="2" width="19.6640625" style="9" customWidth="1"/>
    <col min="3" max="3" width="7.6640625" style="16" customWidth="1"/>
    <col min="4" max="4" width="8.6640625" style="9" customWidth="1"/>
    <col min="5" max="5" width="32.6640625" style="17" customWidth="1"/>
    <col min="6" max="7" width="13.6640625" style="18" customWidth="1"/>
    <col min="8" max="16384" width="9.109375" style="1"/>
  </cols>
  <sheetData>
    <row r="1" spans="1:9" s="3" customFormat="1" ht="18.600000000000001" x14ac:dyDescent="0.45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s="4" customFormat="1" ht="13.2" x14ac:dyDescent="0.25">
      <c r="A2" s="134" t="s">
        <v>56</v>
      </c>
      <c r="B2" s="134"/>
      <c r="C2" s="134"/>
      <c r="D2" s="134"/>
      <c r="E2" s="134"/>
      <c r="F2" s="134"/>
      <c r="G2" s="134"/>
      <c r="H2" s="134"/>
      <c r="I2" s="134"/>
    </row>
    <row r="3" spans="1:9" s="4" customFormat="1" ht="13.2" x14ac:dyDescent="0.25">
      <c r="A3" s="134" t="s">
        <v>57</v>
      </c>
      <c r="B3" s="134"/>
      <c r="C3" s="134"/>
      <c r="D3" s="134"/>
      <c r="E3" s="134"/>
      <c r="F3" s="134"/>
      <c r="G3" s="134"/>
      <c r="H3" s="134"/>
      <c r="I3" s="134"/>
    </row>
    <row r="4" spans="1:9" x14ac:dyDescent="0.2">
      <c r="A4" s="9" t="s">
        <v>58</v>
      </c>
    </row>
    <row r="5" spans="1:9" s="21" customFormat="1" ht="14.4" x14ac:dyDescent="0.35">
      <c r="A5" s="136" t="s">
        <v>59</v>
      </c>
      <c r="B5" s="136"/>
      <c r="C5" s="19" t="s">
        <v>61</v>
      </c>
      <c r="D5" s="19" t="s">
        <v>62</v>
      </c>
      <c r="E5" s="19" t="s">
        <v>63</v>
      </c>
      <c r="F5" s="20" t="s">
        <v>64</v>
      </c>
      <c r="G5" s="20" t="s">
        <v>65</v>
      </c>
    </row>
    <row r="6" spans="1:9" s="26" customFormat="1" ht="14.4" x14ac:dyDescent="0.35">
      <c r="A6" s="22"/>
      <c r="B6" s="22" t="s">
        <v>60</v>
      </c>
      <c r="C6" s="23"/>
      <c r="D6" s="22"/>
      <c r="E6" s="24"/>
      <c r="F6" s="25"/>
      <c r="G6" s="25"/>
    </row>
    <row r="7" spans="1:9" x14ac:dyDescent="0.2">
      <c r="A7" s="9" t="s">
        <v>66</v>
      </c>
      <c r="C7" s="16">
        <v>44470</v>
      </c>
      <c r="D7" s="9" t="s">
        <v>3</v>
      </c>
      <c r="E7" s="17" t="s">
        <v>68</v>
      </c>
      <c r="G7" s="18">
        <v>23265.51</v>
      </c>
    </row>
    <row r="8" spans="1:9" x14ac:dyDescent="0.2">
      <c r="B8" s="9" t="s">
        <v>67</v>
      </c>
      <c r="C8" s="16">
        <v>44470</v>
      </c>
      <c r="D8" s="9" t="s">
        <v>69</v>
      </c>
      <c r="E8" s="17" t="s">
        <v>70</v>
      </c>
      <c r="F8" s="18">
        <v>-675</v>
      </c>
    </row>
    <row r="9" spans="1:9" x14ac:dyDescent="0.2">
      <c r="C9" s="16">
        <v>44470</v>
      </c>
      <c r="D9" s="9" t="s">
        <v>71</v>
      </c>
      <c r="E9" s="17" t="s">
        <v>72</v>
      </c>
      <c r="F9" s="18">
        <v>-400</v>
      </c>
    </row>
    <row r="10" spans="1:9" x14ac:dyDescent="0.2">
      <c r="C10" s="16">
        <v>44470</v>
      </c>
      <c r="D10" s="9" t="s">
        <v>73</v>
      </c>
      <c r="E10" s="17" t="s">
        <v>74</v>
      </c>
      <c r="F10" s="18">
        <v>-3759</v>
      </c>
    </row>
    <row r="11" spans="1:9" x14ac:dyDescent="0.2">
      <c r="C11" s="16">
        <v>44470</v>
      </c>
      <c r="D11" s="9" t="s">
        <v>75</v>
      </c>
      <c r="E11" s="17" t="s">
        <v>76</v>
      </c>
      <c r="F11" s="18">
        <v>-15000</v>
      </c>
    </row>
    <row r="12" spans="1:9" x14ac:dyDescent="0.2">
      <c r="C12" s="16">
        <v>44470</v>
      </c>
      <c r="D12" s="9" t="s">
        <v>77</v>
      </c>
      <c r="E12" s="17" t="s">
        <v>78</v>
      </c>
      <c r="F12" s="18">
        <v>-384.8</v>
      </c>
    </row>
    <row r="13" spans="1:9" x14ac:dyDescent="0.2">
      <c r="C13" s="16">
        <v>44470</v>
      </c>
      <c r="D13" s="9" t="s">
        <v>79</v>
      </c>
      <c r="E13" s="17" t="s">
        <v>80</v>
      </c>
      <c r="F13" s="18">
        <v>-75</v>
      </c>
    </row>
    <row r="14" spans="1:9" x14ac:dyDescent="0.2">
      <c r="C14" s="16">
        <v>44470</v>
      </c>
      <c r="D14" s="9" t="s">
        <v>81</v>
      </c>
      <c r="E14" s="17" t="s">
        <v>82</v>
      </c>
      <c r="F14" s="18">
        <v>-2000</v>
      </c>
    </row>
    <row r="15" spans="1:9" x14ac:dyDescent="0.2">
      <c r="C15" s="16">
        <v>44485</v>
      </c>
      <c r="D15" s="9" t="s">
        <v>83</v>
      </c>
      <c r="E15" s="17" t="s">
        <v>84</v>
      </c>
      <c r="F15" s="18">
        <v>-950</v>
      </c>
    </row>
    <row r="16" spans="1:9" x14ac:dyDescent="0.2">
      <c r="C16" s="16">
        <v>44485</v>
      </c>
      <c r="D16" s="9" t="s">
        <v>85</v>
      </c>
      <c r="E16" s="17" t="s">
        <v>72</v>
      </c>
      <c r="F16" s="18">
        <v>-53.85</v>
      </c>
    </row>
    <row r="17" spans="3:6" x14ac:dyDescent="0.2">
      <c r="C17" s="16">
        <v>44494</v>
      </c>
      <c r="D17" s="9" t="s">
        <v>86</v>
      </c>
      <c r="E17" s="17" t="s">
        <v>87</v>
      </c>
      <c r="F17" s="18">
        <v>-317.93</v>
      </c>
    </row>
    <row r="18" spans="3:6" x14ac:dyDescent="0.2">
      <c r="C18" s="16">
        <v>44494</v>
      </c>
      <c r="D18" s="9" t="s">
        <v>88</v>
      </c>
      <c r="E18" s="17" t="s">
        <v>74</v>
      </c>
      <c r="F18" s="18">
        <v>-3295.89</v>
      </c>
    </row>
    <row r="19" spans="3:6" x14ac:dyDescent="0.2">
      <c r="C19" s="16">
        <v>44494</v>
      </c>
      <c r="D19" s="9" t="s">
        <v>89</v>
      </c>
      <c r="E19" s="17" t="s">
        <v>78</v>
      </c>
      <c r="F19" s="18">
        <v>-1239.08</v>
      </c>
    </row>
    <row r="20" spans="3:6" x14ac:dyDescent="0.2">
      <c r="C20" s="16">
        <v>44500</v>
      </c>
      <c r="D20" s="9" t="s">
        <v>90</v>
      </c>
      <c r="E20" s="17" t="s">
        <v>72</v>
      </c>
      <c r="F20" s="18">
        <v>-294.35000000000002</v>
      </c>
    </row>
    <row r="21" spans="3:6" x14ac:dyDescent="0.2">
      <c r="C21" s="16">
        <v>44500</v>
      </c>
      <c r="D21" s="9" t="s">
        <v>91</v>
      </c>
      <c r="E21" s="17" t="s">
        <v>82</v>
      </c>
      <c r="F21" s="18">
        <v>-119.12</v>
      </c>
    </row>
    <row r="22" spans="3:6" x14ac:dyDescent="0.2">
      <c r="C22" s="16">
        <v>44500</v>
      </c>
      <c r="D22" s="9" t="s">
        <v>92</v>
      </c>
      <c r="E22" s="17" t="s">
        <v>70</v>
      </c>
      <c r="F22" s="18">
        <v>-615</v>
      </c>
    </row>
    <row r="23" spans="3:6" x14ac:dyDescent="0.2">
      <c r="C23" s="16">
        <v>44500</v>
      </c>
      <c r="D23" s="9" t="s">
        <v>93</v>
      </c>
      <c r="E23" s="17" t="s">
        <v>94</v>
      </c>
      <c r="F23" s="18">
        <v>-7.98</v>
      </c>
    </row>
    <row r="24" spans="3:6" x14ac:dyDescent="0.2">
      <c r="C24" s="16">
        <v>44500</v>
      </c>
      <c r="D24" s="9" t="s">
        <v>3</v>
      </c>
      <c r="E24" s="17" t="s">
        <v>95</v>
      </c>
      <c r="F24" s="18">
        <v>-22.91</v>
      </c>
    </row>
    <row r="25" spans="3:6" x14ac:dyDescent="0.2">
      <c r="C25" s="16">
        <v>44500</v>
      </c>
      <c r="D25" s="9" t="s">
        <v>3</v>
      </c>
      <c r="E25" s="17" t="s">
        <v>96</v>
      </c>
      <c r="F25" s="18">
        <v>242.09</v>
      </c>
    </row>
    <row r="26" spans="3:6" x14ac:dyDescent="0.2">
      <c r="C26" s="16">
        <v>44500</v>
      </c>
      <c r="D26" s="9" t="s">
        <v>3</v>
      </c>
      <c r="E26" s="17" t="s">
        <v>97</v>
      </c>
      <c r="F26" s="18">
        <v>-1007.18</v>
      </c>
    </row>
    <row r="27" spans="3:6" x14ac:dyDescent="0.2">
      <c r="C27" s="16">
        <v>44500</v>
      </c>
      <c r="D27" s="9" t="s">
        <v>3</v>
      </c>
      <c r="E27" s="17" t="s">
        <v>98</v>
      </c>
      <c r="F27" s="18">
        <v>-13.37</v>
      </c>
    </row>
    <row r="28" spans="3:6" x14ac:dyDescent="0.2">
      <c r="C28" s="16">
        <v>44500</v>
      </c>
      <c r="D28" s="9" t="s">
        <v>3</v>
      </c>
      <c r="E28" s="17" t="s">
        <v>98</v>
      </c>
      <c r="F28" s="18">
        <v>-5.91</v>
      </c>
    </row>
    <row r="29" spans="3:6" x14ac:dyDescent="0.2">
      <c r="C29" s="16">
        <v>44500</v>
      </c>
      <c r="D29" s="9" t="s">
        <v>3</v>
      </c>
      <c r="E29" s="17" t="s">
        <v>98</v>
      </c>
      <c r="F29" s="18">
        <v>-74.92</v>
      </c>
    </row>
    <row r="30" spans="3:6" x14ac:dyDescent="0.2">
      <c r="C30" s="16">
        <v>44500</v>
      </c>
      <c r="D30" s="9" t="s">
        <v>3</v>
      </c>
      <c r="E30" s="17" t="s">
        <v>99</v>
      </c>
      <c r="F30" s="18">
        <v>42382.47</v>
      </c>
    </row>
    <row r="31" spans="3:6" x14ac:dyDescent="0.2">
      <c r="C31" s="16">
        <v>44500</v>
      </c>
      <c r="D31" s="9" t="s">
        <v>3</v>
      </c>
      <c r="E31" s="17" t="s">
        <v>100</v>
      </c>
      <c r="F31" s="18">
        <v>-20.51</v>
      </c>
    </row>
    <row r="32" spans="3:6" x14ac:dyDescent="0.2">
      <c r="C32" s="16">
        <v>44500</v>
      </c>
      <c r="D32" s="9" t="s">
        <v>3</v>
      </c>
      <c r="E32" s="17" t="s">
        <v>101</v>
      </c>
      <c r="F32" s="18">
        <v>-824.44</v>
      </c>
    </row>
    <row r="33" spans="3:6" x14ac:dyDescent="0.2">
      <c r="C33" s="16">
        <v>44500</v>
      </c>
      <c r="D33" s="9" t="s">
        <v>3</v>
      </c>
      <c r="E33" s="17" t="s">
        <v>98</v>
      </c>
      <c r="F33" s="18">
        <v>-9.9</v>
      </c>
    </row>
    <row r="34" spans="3:6" x14ac:dyDescent="0.2">
      <c r="C34" s="16">
        <v>44501</v>
      </c>
      <c r="D34" s="9" t="s">
        <v>102</v>
      </c>
      <c r="E34" s="17" t="s">
        <v>72</v>
      </c>
      <c r="F34" s="18">
        <v>-400</v>
      </c>
    </row>
    <row r="35" spans="3:6" x14ac:dyDescent="0.2">
      <c r="C35" s="16">
        <v>44501</v>
      </c>
      <c r="D35" s="9" t="s">
        <v>103</v>
      </c>
      <c r="E35" s="17" t="s">
        <v>82</v>
      </c>
      <c r="F35" s="18">
        <v>-2000</v>
      </c>
    </row>
    <row r="36" spans="3:6" x14ac:dyDescent="0.2">
      <c r="C36" s="16">
        <v>44501</v>
      </c>
      <c r="D36" s="9" t="s">
        <v>104</v>
      </c>
      <c r="E36" s="17" t="s">
        <v>74</v>
      </c>
      <c r="F36" s="18">
        <v>-2732.01</v>
      </c>
    </row>
    <row r="37" spans="3:6" x14ac:dyDescent="0.2">
      <c r="C37" s="16">
        <v>44501</v>
      </c>
      <c r="D37" s="9" t="s">
        <v>105</v>
      </c>
      <c r="E37" s="17" t="s">
        <v>76</v>
      </c>
      <c r="F37" s="18">
        <v>-27000</v>
      </c>
    </row>
    <row r="38" spans="3:6" x14ac:dyDescent="0.2">
      <c r="C38" s="16">
        <v>44501</v>
      </c>
      <c r="D38" s="9" t="s">
        <v>106</v>
      </c>
      <c r="E38" s="17" t="s">
        <v>70</v>
      </c>
      <c r="F38" s="18">
        <v>-1016</v>
      </c>
    </row>
    <row r="39" spans="3:6" x14ac:dyDescent="0.2">
      <c r="C39" s="16">
        <v>44501</v>
      </c>
      <c r="D39" s="9" t="s">
        <v>107</v>
      </c>
      <c r="E39" s="17" t="s">
        <v>78</v>
      </c>
      <c r="F39" s="18">
        <v>-384.8</v>
      </c>
    </row>
    <row r="40" spans="3:6" x14ac:dyDescent="0.2">
      <c r="C40" s="16">
        <v>44515</v>
      </c>
      <c r="D40" s="9" t="s">
        <v>108</v>
      </c>
      <c r="E40" s="17" t="s">
        <v>109</v>
      </c>
      <c r="F40" s="18">
        <v>-580</v>
      </c>
    </row>
    <row r="41" spans="3:6" x14ac:dyDescent="0.2">
      <c r="C41" s="16">
        <v>44515</v>
      </c>
      <c r="D41" s="9" t="s">
        <v>110</v>
      </c>
      <c r="E41" s="17" t="s">
        <v>111</v>
      </c>
      <c r="F41" s="18">
        <v>-631.5</v>
      </c>
    </row>
    <row r="42" spans="3:6" x14ac:dyDescent="0.2">
      <c r="C42" s="16">
        <v>44515</v>
      </c>
      <c r="D42" s="9" t="s">
        <v>112</v>
      </c>
      <c r="E42" s="17" t="s">
        <v>72</v>
      </c>
      <c r="F42" s="18">
        <v>-742.66</v>
      </c>
    </row>
    <row r="43" spans="3:6" x14ac:dyDescent="0.2">
      <c r="C43" s="16">
        <v>44515</v>
      </c>
      <c r="D43" s="9" t="s">
        <v>113</v>
      </c>
      <c r="E43" s="17" t="s">
        <v>84</v>
      </c>
      <c r="F43" s="18">
        <v>-604.39</v>
      </c>
    </row>
    <row r="44" spans="3:6" x14ac:dyDescent="0.2">
      <c r="C44" s="16">
        <v>44526</v>
      </c>
      <c r="D44" s="9" t="s">
        <v>114</v>
      </c>
      <c r="E44" s="17" t="s">
        <v>78</v>
      </c>
      <c r="F44" s="18">
        <v>-506.57</v>
      </c>
    </row>
    <row r="45" spans="3:6" x14ac:dyDescent="0.2">
      <c r="C45" s="16">
        <v>44526</v>
      </c>
      <c r="D45" s="9" t="s">
        <v>115</v>
      </c>
      <c r="E45" s="17" t="s">
        <v>74</v>
      </c>
      <c r="F45" s="18">
        <v>-2954.94</v>
      </c>
    </row>
    <row r="46" spans="3:6" x14ac:dyDescent="0.2">
      <c r="C46" s="16">
        <v>44530</v>
      </c>
      <c r="D46" s="9" t="s">
        <v>116</v>
      </c>
      <c r="E46" s="17" t="s">
        <v>82</v>
      </c>
      <c r="F46" s="18">
        <v>-243.84</v>
      </c>
    </row>
    <row r="47" spans="3:6" x14ac:dyDescent="0.2">
      <c r="C47" s="16">
        <v>44530</v>
      </c>
      <c r="D47" s="9" t="s">
        <v>117</v>
      </c>
      <c r="E47" s="17" t="s">
        <v>72</v>
      </c>
      <c r="F47" s="18">
        <v>-280.27999999999997</v>
      </c>
    </row>
    <row r="48" spans="3:6" x14ac:dyDescent="0.2">
      <c r="C48" s="16">
        <v>44530</v>
      </c>
      <c r="D48" s="9" t="s">
        <v>118</v>
      </c>
      <c r="E48" s="17" t="s">
        <v>119</v>
      </c>
      <c r="F48" s="18">
        <v>-399.35</v>
      </c>
    </row>
    <row r="49" spans="3:6" x14ac:dyDescent="0.2">
      <c r="C49" s="16">
        <v>44530</v>
      </c>
      <c r="D49" s="9" t="s">
        <v>120</v>
      </c>
      <c r="E49" s="17" t="s">
        <v>121</v>
      </c>
      <c r="F49" s="18">
        <v>-125</v>
      </c>
    </row>
    <row r="50" spans="3:6" x14ac:dyDescent="0.2">
      <c r="C50" s="16">
        <v>44530</v>
      </c>
      <c r="D50" s="9" t="s">
        <v>122</v>
      </c>
      <c r="E50" s="17" t="s">
        <v>87</v>
      </c>
      <c r="F50" s="18">
        <v>-247.92</v>
      </c>
    </row>
    <row r="51" spans="3:6" x14ac:dyDescent="0.2">
      <c r="C51" s="16">
        <v>44530</v>
      </c>
      <c r="D51" s="9" t="s">
        <v>123</v>
      </c>
      <c r="E51" s="17" t="s">
        <v>94</v>
      </c>
      <c r="F51" s="18">
        <v>-4.82</v>
      </c>
    </row>
    <row r="52" spans="3:6" x14ac:dyDescent="0.2">
      <c r="C52" s="16">
        <v>44530</v>
      </c>
      <c r="D52" s="9" t="s">
        <v>3</v>
      </c>
      <c r="E52" s="17" t="s">
        <v>124</v>
      </c>
      <c r="F52" s="18">
        <v>-218.17</v>
      </c>
    </row>
    <row r="53" spans="3:6" x14ac:dyDescent="0.2">
      <c r="C53" s="16">
        <v>44530</v>
      </c>
      <c r="D53" s="9" t="s">
        <v>3</v>
      </c>
      <c r="E53" s="17" t="s">
        <v>124</v>
      </c>
      <c r="F53" s="18">
        <v>-13.34</v>
      </c>
    </row>
    <row r="54" spans="3:6" x14ac:dyDescent="0.2">
      <c r="C54" s="16">
        <v>44530</v>
      </c>
      <c r="D54" s="9" t="s">
        <v>3</v>
      </c>
      <c r="E54" s="17" t="s">
        <v>125</v>
      </c>
      <c r="F54" s="18">
        <v>-891.88</v>
      </c>
    </row>
    <row r="55" spans="3:6" x14ac:dyDescent="0.2">
      <c r="C55" s="16">
        <v>44530</v>
      </c>
      <c r="D55" s="9" t="s">
        <v>3</v>
      </c>
      <c r="E55" s="17" t="s">
        <v>101</v>
      </c>
      <c r="F55" s="18">
        <v>-993.66</v>
      </c>
    </row>
    <row r="56" spans="3:6" x14ac:dyDescent="0.2">
      <c r="C56" s="16">
        <v>44530</v>
      </c>
      <c r="D56" s="9" t="s">
        <v>3</v>
      </c>
      <c r="E56" s="17" t="s">
        <v>126</v>
      </c>
      <c r="F56" s="18">
        <v>-266</v>
      </c>
    </row>
    <row r="57" spans="3:6" x14ac:dyDescent="0.2">
      <c r="C57" s="16">
        <v>44530</v>
      </c>
      <c r="D57" s="9" t="s">
        <v>3</v>
      </c>
      <c r="E57" s="17" t="s">
        <v>127</v>
      </c>
      <c r="F57" s="18">
        <v>44876.72</v>
      </c>
    </row>
    <row r="58" spans="3:6" x14ac:dyDescent="0.2">
      <c r="C58" s="16">
        <v>44530</v>
      </c>
      <c r="D58" s="9" t="s">
        <v>3</v>
      </c>
      <c r="E58" s="17" t="s">
        <v>100</v>
      </c>
      <c r="F58" s="18">
        <v>-57.15</v>
      </c>
    </row>
    <row r="59" spans="3:6" x14ac:dyDescent="0.2">
      <c r="C59" s="16">
        <v>44530</v>
      </c>
      <c r="D59" s="9" t="s">
        <v>3</v>
      </c>
      <c r="E59" s="17" t="s">
        <v>124</v>
      </c>
      <c r="F59" s="18">
        <v>-9.89</v>
      </c>
    </row>
    <row r="60" spans="3:6" x14ac:dyDescent="0.2">
      <c r="C60" s="16">
        <v>44530</v>
      </c>
      <c r="D60" s="9" t="s">
        <v>3</v>
      </c>
      <c r="E60" s="17" t="s">
        <v>95</v>
      </c>
      <c r="F60" s="18">
        <v>-12.81</v>
      </c>
    </row>
    <row r="61" spans="3:6" x14ac:dyDescent="0.2">
      <c r="C61" s="16">
        <v>44530</v>
      </c>
      <c r="D61" s="9" t="s">
        <v>3</v>
      </c>
      <c r="E61" s="17" t="s">
        <v>124</v>
      </c>
      <c r="F61" s="18">
        <v>-5.91</v>
      </c>
    </row>
    <row r="62" spans="3:6" x14ac:dyDescent="0.2">
      <c r="C62" s="16">
        <v>44530</v>
      </c>
      <c r="D62" s="9" t="s">
        <v>3</v>
      </c>
      <c r="E62" s="17" t="s">
        <v>128</v>
      </c>
      <c r="F62" s="18">
        <v>-88.2</v>
      </c>
    </row>
    <row r="63" spans="3:6" x14ac:dyDescent="0.2">
      <c r="C63" s="16">
        <v>44531</v>
      </c>
      <c r="D63" s="9" t="s">
        <v>129</v>
      </c>
      <c r="E63" s="17" t="s">
        <v>80</v>
      </c>
      <c r="F63" s="18">
        <v>-75</v>
      </c>
    </row>
    <row r="64" spans="3:6" x14ac:dyDescent="0.2">
      <c r="C64" s="16">
        <v>44531</v>
      </c>
      <c r="D64" s="9" t="s">
        <v>130</v>
      </c>
      <c r="E64" s="17" t="s">
        <v>82</v>
      </c>
      <c r="F64" s="18">
        <v>-2000</v>
      </c>
    </row>
    <row r="65" spans="3:6" x14ac:dyDescent="0.2">
      <c r="C65" s="16">
        <v>44531</v>
      </c>
      <c r="D65" s="9" t="s">
        <v>131</v>
      </c>
      <c r="E65" s="17" t="s">
        <v>72</v>
      </c>
      <c r="F65" s="18">
        <v>-475</v>
      </c>
    </row>
    <row r="66" spans="3:6" x14ac:dyDescent="0.2">
      <c r="C66" s="16">
        <v>44531</v>
      </c>
      <c r="D66" s="9" t="s">
        <v>132</v>
      </c>
      <c r="E66" s="17" t="s">
        <v>78</v>
      </c>
      <c r="F66" s="18">
        <v>-384.8</v>
      </c>
    </row>
    <row r="67" spans="3:6" x14ac:dyDescent="0.2">
      <c r="C67" s="16">
        <v>44531</v>
      </c>
      <c r="D67" s="9" t="s">
        <v>133</v>
      </c>
      <c r="E67" s="17" t="s">
        <v>74</v>
      </c>
      <c r="F67" s="18">
        <v>-2525.08</v>
      </c>
    </row>
    <row r="68" spans="3:6" x14ac:dyDescent="0.2">
      <c r="C68" s="16">
        <v>44531</v>
      </c>
      <c r="D68" s="9" t="s">
        <v>134</v>
      </c>
      <c r="E68" s="17" t="s">
        <v>70</v>
      </c>
      <c r="F68" s="18">
        <v>-1160</v>
      </c>
    </row>
    <row r="69" spans="3:6" x14ac:dyDescent="0.2">
      <c r="C69" s="16">
        <v>44531</v>
      </c>
      <c r="D69" s="9" t="s">
        <v>135</v>
      </c>
      <c r="E69" s="17" t="s">
        <v>76</v>
      </c>
      <c r="F69" s="18">
        <v>-25000</v>
      </c>
    </row>
    <row r="70" spans="3:6" x14ac:dyDescent="0.2">
      <c r="C70" s="16">
        <v>44547</v>
      </c>
      <c r="D70" s="9" t="s">
        <v>136</v>
      </c>
      <c r="E70" s="17" t="s">
        <v>84</v>
      </c>
      <c r="F70" s="18">
        <v>-950</v>
      </c>
    </row>
    <row r="71" spans="3:6" x14ac:dyDescent="0.2">
      <c r="C71" s="16">
        <v>44547</v>
      </c>
      <c r="D71" s="9" t="s">
        <v>137</v>
      </c>
      <c r="E71" s="17" t="s">
        <v>111</v>
      </c>
      <c r="F71" s="18">
        <v>-768</v>
      </c>
    </row>
    <row r="72" spans="3:6" x14ac:dyDescent="0.2">
      <c r="C72" s="16">
        <v>44547</v>
      </c>
      <c r="D72" s="9" t="s">
        <v>138</v>
      </c>
      <c r="E72" s="17" t="s">
        <v>72</v>
      </c>
      <c r="F72" s="18">
        <v>-85.86</v>
      </c>
    </row>
    <row r="73" spans="3:6" x14ac:dyDescent="0.2">
      <c r="C73" s="16">
        <v>44547</v>
      </c>
      <c r="D73" s="9" t="s">
        <v>139</v>
      </c>
      <c r="E73" s="17" t="s">
        <v>74</v>
      </c>
      <c r="F73" s="18">
        <v>-3066.81</v>
      </c>
    </row>
    <row r="74" spans="3:6" x14ac:dyDescent="0.2">
      <c r="C74" s="16">
        <v>44561</v>
      </c>
      <c r="D74" s="9" t="s">
        <v>140</v>
      </c>
      <c r="E74" s="17" t="s">
        <v>141</v>
      </c>
      <c r="F74" s="18">
        <v>-730</v>
      </c>
    </row>
    <row r="75" spans="3:6" x14ac:dyDescent="0.2">
      <c r="C75" s="16">
        <v>44561</v>
      </c>
      <c r="D75" s="9" t="s">
        <v>142</v>
      </c>
      <c r="E75" s="17" t="s">
        <v>82</v>
      </c>
      <c r="F75" s="18">
        <v>-500.39</v>
      </c>
    </row>
    <row r="76" spans="3:6" x14ac:dyDescent="0.2">
      <c r="C76" s="16">
        <v>44561</v>
      </c>
      <c r="D76" s="9" t="s">
        <v>143</v>
      </c>
      <c r="E76" s="17" t="s">
        <v>72</v>
      </c>
      <c r="F76" s="18">
        <v>-844.34</v>
      </c>
    </row>
    <row r="77" spans="3:6" x14ac:dyDescent="0.2">
      <c r="C77" s="16">
        <v>44561</v>
      </c>
      <c r="D77" s="9" t="s">
        <v>144</v>
      </c>
      <c r="E77" s="17" t="s">
        <v>78</v>
      </c>
      <c r="F77" s="18">
        <v>-955.4</v>
      </c>
    </row>
    <row r="78" spans="3:6" x14ac:dyDescent="0.2">
      <c r="C78" s="16">
        <v>44561</v>
      </c>
      <c r="D78" s="9" t="s">
        <v>3</v>
      </c>
      <c r="E78" s="17" t="s">
        <v>98</v>
      </c>
      <c r="F78" s="18">
        <v>-10.210000000000001</v>
      </c>
    </row>
    <row r="79" spans="3:6" x14ac:dyDescent="0.2">
      <c r="C79" s="16">
        <v>44561</v>
      </c>
      <c r="D79" s="9" t="s">
        <v>3</v>
      </c>
      <c r="E79" s="17" t="s">
        <v>145</v>
      </c>
      <c r="F79" s="18">
        <v>-925.5</v>
      </c>
    </row>
    <row r="80" spans="3:6" x14ac:dyDescent="0.2">
      <c r="C80" s="16">
        <v>44561</v>
      </c>
      <c r="D80" s="9" t="s">
        <v>3</v>
      </c>
      <c r="E80" s="17" t="s">
        <v>98</v>
      </c>
      <c r="F80" s="18">
        <v>-6.11</v>
      </c>
    </row>
    <row r="81" spans="3:7" x14ac:dyDescent="0.2">
      <c r="C81" s="16">
        <v>44561</v>
      </c>
      <c r="D81" s="9" t="s">
        <v>3</v>
      </c>
      <c r="E81" s="17" t="s">
        <v>146</v>
      </c>
      <c r="F81" s="18">
        <v>50007.72</v>
      </c>
    </row>
    <row r="82" spans="3:7" x14ac:dyDescent="0.2">
      <c r="C82" s="16">
        <v>44561</v>
      </c>
      <c r="D82" s="9" t="s">
        <v>3</v>
      </c>
      <c r="E82" s="17" t="s">
        <v>98</v>
      </c>
      <c r="F82" s="18">
        <v>-80.97</v>
      </c>
    </row>
    <row r="83" spans="3:7" x14ac:dyDescent="0.2">
      <c r="C83" s="16">
        <v>44561</v>
      </c>
      <c r="D83" s="9" t="s">
        <v>3</v>
      </c>
      <c r="E83" s="17" t="s">
        <v>101</v>
      </c>
      <c r="F83" s="18">
        <v>-969.03</v>
      </c>
    </row>
    <row r="84" spans="3:7" x14ac:dyDescent="0.2">
      <c r="C84" s="16">
        <v>44561</v>
      </c>
      <c r="D84" s="9" t="s">
        <v>3</v>
      </c>
      <c r="E84" s="17" t="s">
        <v>98</v>
      </c>
      <c r="F84" s="18">
        <v>-13.79</v>
      </c>
    </row>
    <row r="85" spans="3:7" x14ac:dyDescent="0.2">
      <c r="D85" s="9" t="s">
        <v>3</v>
      </c>
      <c r="E85" s="17" t="s">
        <v>147</v>
      </c>
      <c r="G85" s="18">
        <f>137509-116103.52</f>
        <v>21405.479999999996</v>
      </c>
    </row>
    <row r="86" spans="3:7" x14ac:dyDescent="0.2">
      <c r="C86" s="16">
        <v>44561</v>
      </c>
      <c r="D86" s="9" t="s">
        <v>3</v>
      </c>
      <c r="E86" s="17" t="s">
        <v>148</v>
      </c>
      <c r="G86" s="18">
        <v>44670.99</v>
      </c>
    </row>
    <row r="87" spans="3:7" x14ac:dyDescent="0.2">
      <c r="D87" s="9" t="s">
        <v>3</v>
      </c>
      <c r="E87" s="17" t="s">
        <v>3</v>
      </c>
    </row>
    <row r="88" spans="3:7" x14ac:dyDescent="0.2">
      <c r="C88" s="16">
        <v>44562</v>
      </c>
      <c r="D88" s="9" t="s">
        <v>3</v>
      </c>
      <c r="E88" s="17" t="s">
        <v>68</v>
      </c>
      <c r="G88" s="18">
        <v>44670.99</v>
      </c>
    </row>
    <row r="89" spans="3:7" x14ac:dyDescent="0.2">
      <c r="C89" s="16">
        <v>44562</v>
      </c>
      <c r="D89" s="9" t="s">
        <v>149</v>
      </c>
      <c r="E89" s="17" t="s">
        <v>82</v>
      </c>
      <c r="F89" s="18">
        <v>-2000</v>
      </c>
    </row>
    <row r="90" spans="3:7" x14ac:dyDescent="0.2">
      <c r="C90" s="16">
        <v>44562</v>
      </c>
      <c r="D90" s="9" t="s">
        <v>150</v>
      </c>
      <c r="E90" s="17" t="s">
        <v>72</v>
      </c>
      <c r="F90" s="18">
        <v>-500</v>
      </c>
    </row>
    <row r="91" spans="3:7" x14ac:dyDescent="0.2">
      <c r="C91" s="16">
        <v>44562</v>
      </c>
      <c r="D91" s="9" t="s">
        <v>151</v>
      </c>
      <c r="E91" s="17" t="s">
        <v>78</v>
      </c>
      <c r="F91" s="18">
        <v>-412.3</v>
      </c>
    </row>
    <row r="92" spans="3:7" x14ac:dyDescent="0.2">
      <c r="C92" s="16">
        <v>44562</v>
      </c>
      <c r="D92" s="9" t="s">
        <v>152</v>
      </c>
      <c r="E92" s="17" t="s">
        <v>74</v>
      </c>
      <c r="F92" s="18">
        <v>-2545.6799999999998</v>
      </c>
    </row>
    <row r="93" spans="3:7" x14ac:dyDescent="0.2">
      <c r="C93" s="16">
        <v>44562</v>
      </c>
      <c r="D93" s="9" t="s">
        <v>153</v>
      </c>
      <c r="E93" s="17" t="s">
        <v>76</v>
      </c>
      <c r="F93" s="18">
        <v>-38000</v>
      </c>
    </row>
    <row r="94" spans="3:7" x14ac:dyDescent="0.2">
      <c r="C94" s="16">
        <v>44575</v>
      </c>
      <c r="D94" s="9" t="s">
        <v>154</v>
      </c>
      <c r="E94" s="17" t="s">
        <v>84</v>
      </c>
      <c r="F94" s="18">
        <v>-300</v>
      </c>
    </row>
    <row r="95" spans="3:7" x14ac:dyDescent="0.2">
      <c r="C95" s="16">
        <v>44575</v>
      </c>
      <c r="D95" s="9" t="s">
        <v>155</v>
      </c>
      <c r="E95" s="17" t="s">
        <v>80</v>
      </c>
      <c r="F95" s="18">
        <v>-250</v>
      </c>
    </row>
    <row r="96" spans="3:7" x14ac:dyDescent="0.2">
      <c r="C96" s="16">
        <v>44575</v>
      </c>
      <c r="D96" s="9" t="s">
        <v>156</v>
      </c>
      <c r="E96" s="17" t="s">
        <v>157</v>
      </c>
      <c r="F96" s="18">
        <v>-34.200000000000003</v>
      </c>
    </row>
    <row r="97" spans="3:6" x14ac:dyDescent="0.2">
      <c r="C97" s="16">
        <v>44575</v>
      </c>
      <c r="D97" s="9" t="s">
        <v>158</v>
      </c>
      <c r="E97" s="17" t="s">
        <v>111</v>
      </c>
      <c r="F97" s="18">
        <v>-515</v>
      </c>
    </row>
    <row r="98" spans="3:6" x14ac:dyDescent="0.2">
      <c r="C98" s="16">
        <v>44575</v>
      </c>
      <c r="D98" s="9" t="s">
        <v>159</v>
      </c>
      <c r="E98" s="17" t="s">
        <v>72</v>
      </c>
      <c r="F98" s="18">
        <v>-81.02</v>
      </c>
    </row>
    <row r="99" spans="3:6" x14ac:dyDescent="0.2">
      <c r="C99" s="16">
        <v>44585</v>
      </c>
      <c r="D99" s="9" t="s">
        <v>160</v>
      </c>
      <c r="E99" s="17" t="s">
        <v>161</v>
      </c>
      <c r="F99" s="18">
        <v>-28</v>
      </c>
    </row>
    <row r="100" spans="3:6" x14ac:dyDescent="0.2">
      <c r="C100" s="16">
        <v>44585</v>
      </c>
      <c r="D100" s="9" t="s">
        <v>162</v>
      </c>
      <c r="E100" s="17" t="s">
        <v>163</v>
      </c>
      <c r="F100" s="18">
        <v>-889.58</v>
      </c>
    </row>
    <row r="101" spans="3:6" x14ac:dyDescent="0.2">
      <c r="C101" s="16">
        <v>44585</v>
      </c>
      <c r="D101" s="9" t="s">
        <v>164</v>
      </c>
      <c r="E101" s="17" t="s">
        <v>78</v>
      </c>
      <c r="F101" s="18">
        <v>-16.920000000000002</v>
      </c>
    </row>
    <row r="102" spans="3:6" x14ac:dyDescent="0.2">
      <c r="C102" s="16">
        <v>44585</v>
      </c>
      <c r="D102" s="9" t="s">
        <v>165</v>
      </c>
      <c r="E102" s="17" t="s">
        <v>74</v>
      </c>
      <c r="F102" s="18">
        <v>-2723.07</v>
      </c>
    </row>
    <row r="103" spans="3:6" x14ac:dyDescent="0.2">
      <c r="C103" s="16">
        <v>44592</v>
      </c>
      <c r="D103" s="9" t="s">
        <v>166</v>
      </c>
      <c r="E103" s="17" t="s">
        <v>167</v>
      </c>
      <c r="F103" s="18">
        <v>-1032</v>
      </c>
    </row>
    <row r="104" spans="3:6" x14ac:dyDescent="0.2">
      <c r="C104" s="16">
        <v>44592</v>
      </c>
      <c r="D104" s="9" t="s">
        <v>168</v>
      </c>
      <c r="E104" s="17" t="s">
        <v>87</v>
      </c>
      <c r="F104" s="18">
        <v>-290.60000000000002</v>
      </c>
    </row>
    <row r="105" spans="3:6" x14ac:dyDescent="0.2">
      <c r="C105" s="16">
        <v>44592</v>
      </c>
      <c r="D105" s="9" t="s">
        <v>169</v>
      </c>
      <c r="E105" s="17" t="s">
        <v>94</v>
      </c>
      <c r="F105" s="18">
        <v>-118.27</v>
      </c>
    </row>
    <row r="106" spans="3:6" x14ac:dyDescent="0.2">
      <c r="C106" s="16">
        <v>44592</v>
      </c>
      <c r="D106" s="9" t="s">
        <v>170</v>
      </c>
      <c r="E106" s="17" t="s">
        <v>82</v>
      </c>
      <c r="F106" s="18">
        <v>-360.91</v>
      </c>
    </row>
    <row r="107" spans="3:6" x14ac:dyDescent="0.2">
      <c r="C107" s="16">
        <v>44592</v>
      </c>
      <c r="D107" s="9" t="s">
        <v>171</v>
      </c>
      <c r="E107" s="17" t="s">
        <v>72</v>
      </c>
      <c r="F107" s="18">
        <v>-385.01</v>
      </c>
    </row>
    <row r="108" spans="3:6" x14ac:dyDescent="0.2">
      <c r="C108" s="16">
        <v>44592</v>
      </c>
      <c r="D108" s="9" t="s">
        <v>3</v>
      </c>
      <c r="E108" s="17" t="s">
        <v>98</v>
      </c>
      <c r="F108" s="18">
        <v>-28.3</v>
      </c>
    </row>
    <row r="109" spans="3:6" x14ac:dyDescent="0.2">
      <c r="C109" s="16">
        <v>44592</v>
      </c>
      <c r="D109" s="9" t="s">
        <v>3</v>
      </c>
      <c r="E109" s="17" t="s">
        <v>100</v>
      </c>
      <c r="F109" s="18">
        <v>-751.31</v>
      </c>
    </row>
    <row r="110" spans="3:6" x14ac:dyDescent="0.2">
      <c r="C110" s="16">
        <v>44592</v>
      </c>
      <c r="D110" s="9" t="s">
        <v>3</v>
      </c>
      <c r="E110" s="17" t="s">
        <v>126</v>
      </c>
      <c r="F110" s="18">
        <v>-294</v>
      </c>
    </row>
    <row r="111" spans="3:6" x14ac:dyDescent="0.2">
      <c r="C111" s="16">
        <v>44592</v>
      </c>
      <c r="D111" s="9" t="s">
        <v>3</v>
      </c>
      <c r="E111" s="17" t="s">
        <v>98</v>
      </c>
      <c r="F111" s="18">
        <v>-9.89</v>
      </c>
    </row>
    <row r="112" spans="3:6" x14ac:dyDescent="0.2">
      <c r="C112" s="16">
        <v>44592</v>
      </c>
      <c r="D112" s="9" t="s">
        <v>3</v>
      </c>
      <c r="E112" s="17" t="s">
        <v>98</v>
      </c>
      <c r="F112" s="18">
        <v>-13.34</v>
      </c>
    </row>
    <row r="113" spans="3:6" x14ac:dyDescent="0.2">
      <c r="C113" s="16">
        <v>44592</v>
      </c>
      <c r="D113" s="9" t="s">
        <v>3</v>
      </c>
      <c r="E113" s="17" t="s">
        <v>172</v>
      </c>
      <c r="F113" s="18">
        <v>47218.17</v>
      </c>
    </row>
    <row r="114" spans="3:6" x14ac:dyDescent="0.2">
      <c r="C114" s="16">
        <v>44592</v>
      </c>
      <c r="D114" s="9" t="s">
        <v>3</v>
      </c>
      <c r="E114" s="17" t="s">
        <v>173</v>
      </c>
      <c r="F114" s="18">
        <v>-298.45</v>
      </c>
    </row>
    <row r="115" spans="3:6" x14ac:dyDescent="0.2">
      <c r="C115" s="16">
        <v>44592</v>
      </c>
      <c r="D115" s="9" t="s">
        <v>3</v>
      </c>
      <c r="E115" s="17" t="s">
        <v>98</v>
      </c>
      <c r="F115" s="18">
        <v>-5.91</v>
      </c>
    </row>
    <row r="116" spans="3:6" x14ac:dyDescent="0.2">
      <c r="C116" s="16">
        <v>44592</v>
      </c>
      <c r="D116" s="9" t="s">
        <v>3</v>
      </c>
      <c r="E116" s="17" t="s">
        <v>125</v>
      </c>
      <c r="F116" s="18">
        <v>-958.66</v>
      </c>
    </row>
    <row r="117" spans="3:6" x14ac:dyDescent="0.2">
      <c r="C117" s="16">
        <v>44592</v>
      </c>
      <c r="D117" s="9" t="s">
        <v>3</v>
      </c>
      <c r="E117" s="17" t="s">
        <v>101</v>
      </c>
      <c r="F117" s="18">
        <v>-1030.52</v>
      </c>
    </row>
    <row r="118" spans="3:6" x14ac:dyDescent="0.2">
      <c r="C118" s="16">
        <v>44592</v>
      </c>
      <c r="D118" s="9" t="s">
        <v>3</v>
      </c>
      <c r="E118" s="17" t="s">
        <v>174</v>
      </c>
      <c r="F118" s="18">
        <v>-472.81</v>
      </c>
    </row>
    <row r="119" spans="3:6" x14ac:dyDescent="0.2">
      <c r="C119" s="16">
        <v>44593</v>
      </c>
      <c r="D119" s="9" t="s">
        <v>175</v>
      </c>
      <c r="E119" s="17" t="s">
        <v>76</v>
      </c>
      <c r="F119" s="18">
        <v>-30000</v>
      </c>
    </row>
    <row r="120" spans="3:6" x14ac:dyDescent="0.2">
      <c r="C120" s="16">
        <v>44593</v>
      </c>
      <c r="D120" s="9" t="s">
        <v>176</v>
      </c>
      <c r="E120" s="17" t="s">
        <v>82</v>
      </c>
      <c r="F120" s="18">
        <v>-2000</v>
      </c>
    </row>
    <row r="121" spans="3:6" x14ac:dyDescent="0.2">
      <c r="C121" s="16">
        <v>44593</v>
      </c>
      <c r="D121" s="9" t="s">
        <v>177</v>
      </c>
      <c r="E121" s="17" t="s">
        <v>72</v>
      </c>
      <c r="F121" s="18">
        <v>-500</v>
      </c>
    </row>
    <row r="122" spans="3:6" x14ac:dyDescent="0.2">
      <c r="C122" s="16">
        <v>44593</v>
      </c>
      <c r="D122" s="9" t="s">
        <v>178</v>
      </c>
      <c r="E122" s="17" t="s">
        <v>78</v>
      </c>
      <c r="F122" s="18">
        <v>-412.3</v>
      </c>
    </row>
    <row r="123" spans="3:6" x14ac:dyDescent="0.2">
      <c r="C123" s="16">
        <v>44593</v>
      </c>
      <c r="D123" s="9" t="s">
        <v>179</v>
      </c>
      <c r="E123" s="17" t="s">
        <v>74</v>
      </c>
      <c r="F123" s="18">
        <v>-2902.57</v>
      </c>
    </row>
    <row r="124" spans="3:6" x14ac:dyDescent="0.2">
      <c r="C124" s="16">
        <v>44593</v>
      </c>
      <c r="D124" s="9" t="s">
        <v>180</v>
      </c>
      <c r="E124" s="17" t="s">
        <v>157</v>
      </c>
      <c r="F124" s="18">
        <v>-250.67</v>
      </c>
    </row>
    <row r="125" spans="3:6" x14ac:dyDescent="0.2">
      <c r="C125" s="16">
        <v>44613</v>
      </c>
      <c r="D125" s="9" t="s">
        <v>181</v>
      </c>
      <c r="E125" s="17" t="s">
        <v>182</v>
      </c>
      <c r="F125" s="18">
        <v>-208.2</v>
      </c>
    </row>
    <row r="126" spans="3:6" x14ac:dyDescent="0.2">
      <c r="C126" s="16">
        <v>44613</v>
      </c>
      <c r="D126" s="9" t="s">
        <v>183</v>
      </c>
      <c r="E126" s="17" t="s">
        <v>161</v>
      </c>
      <c r="F126" s="18">
        <v>-28</v>
      </c>
    </row>
    <row r="127" spans="3:6" x14ac:dyDescent="0.2">
      <c r="C127" s="16">
        <v>44613</v>
      </c>
      <c r="D127" s="9" t="s">
        <v>184</v>
      </c>
      <c r="E127" s="17" t="s">
        <v>185</v>
      </c>
      <c r="F127" s="18">
        <v>-295</v>
      </c>
    </row>
    <row r="128" spans="3:6" x14ac:dyDescent="0.2">
      <c r="C128" s="16">
        <v>44613</v>
      </c>
      <c r="D128" s="9" t="s">
        <v>186</v>
      </c>
      <c r="E128" s="17" t="s">
        <v>157</v>
      </c>
      <c r="F128" s="18">
        <v>-5.56</v>
      </c>
    </row>
    <row r="129" spans="3:6" x14ac:dyDescent="0.2">
      <c r="C129" s="16">
        <v>44613</v>
      </c>
      <c r="D129" s="9" t="s">
        <v>187</v>
      </c>
      <c r="E129" s="17" t="s">
        <v>72</v>
      </c>
      <c r="F129" s="18">
        <v>-680.57</v>
      </c>
    </row>
    <row r="130" spans="3:6" x14ac:dyDescent="0.2">
      <c r="C130" s="16">
        <v>44613</v>
      </c>
      <c r="D130" s="9" t="s">
        <v>188</v>
      </c>
      <c r="E130" s="17" t="s">
        <v>74</v>
      </c>
      <c r="F130" s="18">
        <v>-3131.85</v>
      </c>
    </row>
    <row r="131" spans="3:6" x14ac:dyDescent="0.2">
      <c r="C131" s="16">
        <v>44620</v>
      </c>
      <c r="D131" s="9" t="s">
        <v>189</v>
      </c>
      <c r="E131" s="17" t="s">
        <v>121</v>
      </c>
      <c r="F131" s="18">
        <v>-219</v>
      </c>
    </row>
    <row r="132" spans="3:6" x14ac:dyDescent="0.2">
      <c r="C132" s="16">
        <v>44620</v>
      </c>
      <c r="D132" s="9" t="s">
        <v>190</v>
      </c>
      <c r="E132" s="17" t="s">
        <v>94</v>
      </c>
      <c r="F132" s="18">
        <v>-7.98</v>
      </c>
    </row>
    <row r="133" spans="3:6" x14ac:dyDescent="0.2">
      <c r="C133" s="16">
        <v>44620</v>
      </c>
      <c r="D133" s="9" t="s">
        <v>191</v>
      </c>
      <c r="E133" s="17" t="s">
        <v>82</v>
      </c>
      <c r="F133" s="18">
        <v>-516.29</v>
      </c>
    </row>
    <row r="134" spans="3:6" x14ac:dyDescent="0.2">
      <c r="C134" s="16">
        <v>44620</v>
      </c>
      <c r="D134" s="9" t="s">
        <v>192</v>
      </c>
      <c r="E134" s="17" t="s">
        <v>72</v>
      </c>
      <c r="F134" s="18">
        <v>-412.38</v>
      </c>
    </row>
    <row r="135" spans="3:6" x14ac:dyDescent="0.2">
      <c r="C135" s="16">
        <v>44620</v>
      </c>
      <c r="D135" s="9" t="s">
        <v>3</v>
      </c>
      <c r="E135" s="17" t="s">
        <v>193</v>
      </c>
      <c r="F135" s="18">
        <v>50325.74</v>
      </c>
    </row>
    <row r="136" spans="3:6" x14ac:dyDescent="0.2">
      <c r="C136" s="16">
        <v>44620</v>
      </c>
      <c r="D136" s="9" t="s">
        <v>3</v>
      </c>
      <c r="E136" s="17" t="s">
        <v>98</v>
      </c>
      <c r="F136" s="18">
        <v>-13.79</v>
      </c>
    </row>
    <row r="137" spans="3:6" x14ac:dyDescent="0.2">
      <c r="C137" s="16">
        <v>44620</v>
      </c>
      <c r="D137" s="9" t="s">
        <v>3</v>
      </c>
      <c r="E137" s="17" t="s">
        <v>100</v>
      </c>
      <c r="F137" s="18">
        <v>-800.08</v>
      </c>
    </row>
    <row r="138" spans="3:6" x14ac:dyDescent="0.2">
      <c r="C138" s="16">
        <v>44620</v>
      </c>
      <c r="D138" s="9" t="s">
        <v>3</v>
      </c>
      <c r="E138" s="17" t="s">
        <v>101</v>
      </c>
      <c r="F138" s="18">
        <v>-953.38</v>
      </c>
    </row>
    <row r="139" spans="3:6" x14ac:dyDescent="0.2">
      <c r="C139" s="16">
        <v>44620</v>
      </c>
      <c r="D139" s="9" t="s">
        <v>3</v>
      </c>
      <c r="E139" s="17" t="s">
        <v>98</v>
      </c>
      <c r="F139" s="18">
        <v>-6.11</v>
      </c>
    </row>
    <row r="140" spans="3:6" x14ac:dyDescent="0.2">
      <c r="C140" s="16">
        <v>44620</v>
      </c>
      <c r="D140" s="9" t="s">
        <v>3</v>
      </c>
      <c r="E140" s="17" t="s">
        <v>98</v>
      </c>
      <c r="F140" s="18">
        <v>-100.5</v>
      </c>
    </row>
    <row r="141" spans="3:6" x14ac:dyDescent="0.2">
      <c r="C141" s="16">
        <v>44620</v>
      </c>
      <c r="D141" s="9" t="s">
        <v>3</v>
      </c>
      <c r="E141" s="17" t="s">
        <v>98</v>
      </c>
      <c r="F141" s="18">
        <v>-10.210000000000001</v>
      </c>
    </row>
    <row r="142" spans="3:6" x14ac:dyDescent="0.2">
      <c r="C142" s="16">
        <v>44620</v>
      </c>
      <c r="D142" s="9" t="s">
        <v>3</v>
      </c>
      <c r="E142" s="17" t="s">
        <v>125</v>
      </c>
      <c r="F142" s="18">
        <v>-942.97</v>
      </c>
    </row>
    <row r="143" spans="3:6" x14ac:dyDescent="0.2">
      <c r="C143" s="16">
        <v>44621</v>
      </c>
      <c r="D143" s="9" t="s">
        <v>194</v>
      </c>
      <c r="E143" s="17" t="s">
        <v>76</v>
      </c>
      <c r="F143" s="18">
        <v>-35000</v>
      </c>
    </row>
    <row r="144" spans="3:6" x14ac:dyDescent="0.2">
      <c r="C144" s="16">
        <v>44621</v>
      </c>
      <c r="D144" s="9" t="s">
        <v>195</v>
      </c>
      <c r="E144" s="17" t="s">
        <v>141</v>
      </c>
      <c r="F144" s="18">
        <v>-310</v>
      </c>
    </row>
    <row r="145" spans="3:6" x14ac:dyDescent="0.2">
      <c r="C145" s="16">
        <v>44621</v>
      </c>
      <c r="D145" s="9" t="s">
        <v>196</v>
      </c>
      <c r="E145" s="17" t="s">
        <v>161</v>
      </c>
      <c r="F145" s="18">
        <v>-84</v>
      </c>
    </row>
    <row r="146" spans="3:6" x14ac:dyDescent="0.2">
      <c r="C146" s="16">
        <v>44621</v>
      </c>
      <c r="D146" s="9" t="s">
        <v>197</v>
      </c>
      <c r="E146" s="17" t="s">
        <v>82</v>
      </c>
      <c r="F146" s="18">
        <v>-2000</v>
      </c>
    </row>
    <row r="147" spans="3:6" x14ac:dyDescent="0.2">
      <c r="C147" s="16">
        <v>44621</v>
      </c>
      <c r="D147" s="9" t="s">
        <v>198</v>
      </c>
      <c r="E147" s="17" t="s">
        <v>72</v>
      </c>
      <c r="F147" s="18">
        <v>-500</v>
      </c>
    </row>
    <row r="148" spans="3:6" x14ac:dyDescent="0.2">
      <c r="C148" s="16">
        <v>44621</v>
      </c>
      <c r="D148" s="9" t="s">
        <v>199</v>
      </c>
      <c r="E148" s="17" t="s">
        <v>78</v>
      </c>
      <c r="F148" s="18">
        <v>-412.3</v>
      </c>
    </row>
    <row r="149" spans="3:6" x14ac:dyDescent="0.2">
      <c r="C149" s="16">
        <v>44621</v>
      </c>
      <c r="D149" s="9" t="s">
        <v>200</v>
      </c>
      <c r="E149" s="17" t="s">
        <v>74</v>
      </c>
      <c r="F149" s="18">
        <v>-4466.8</v>
      </c>
    </row>
    <row r="150" spans="3:6" x14ac:dyDescent="0.2">
      <c r="C150" s="16">
        <v>44637</v>
      </c>
      <c r="D150" s="9" t="s">
        <v>201</v>
      </c>
      <c r="E150" s="17" t="s">
        <v>202</v>
      </c>
      <c r="F150" s="18">
        <v>-285</v>
      </c>
    </row>
    <row r="151" spans="3:6" x14ac:dyDescent="0.2">
      <c r="C151" s="16">
        <v>44637</v>
      </c>
      <c r="D151" s="9" t="s">
        <v>203</v>
      </c>
      <c r="E151" s="17" t="s">
        <v>111</v>
      </c>
      <c r="F151" s="18">
        <v>-864.5</v>
      </c>
    </row>
    <row r="152" spans="3:6" x14ac:dyDescent="0.2">
      <c r="C152" s="16">
        <v>44637</v>
      </c>
      <c r="D152" s="9" t="s">
        <v>204</v>
      </c>
      <c r="E152" s="17" t="s">
        <v>72</v>
      </c>
      <c r="F152" s="18">
        <v>-63.23</v>
      </c>
    </row>
    <row r="153" spans="3:6" x14ac:dyDescent="0.2">
      <c r="C153" s="16">
        <v>44637</v>
      </c>
      <c r="D153" s="9" t="s">
        <v>205</v>
      </c>
      <c r="E153" s="17" t="s">
        <v>206</v>
      </c>
      <c r="F153" s="18">
        <v>-2850</v>
      </c>
    </row>
    <row r="154" spans="3:6" x14ac:dyDescent="0.2">
      <c r="C154" s="16">
        <v>44645</v>
      </c>
      <c r="D154" s="9" t="s">
        <v>207</v>
      </c>
      <c r="E154" s="17" t="s">
        <v>87</v>
      </c>
      <c r="F154" s="18">
        <v>-290.60000000000002</v>
      </c>
    </row>
    <row r="155" spans="3:6" x14ac:dyDescent="0.2">
      <c r="C155" s="16">
        <v>44645</v>
      </c>
      <c r="D155" s="9" t="s">
        <v>208</v>
      </c>
      <c r="E155" s="17" t="s">
        <v>163</v>
      </c>
      <c r="F155" s="18">
        <v>-526.16</v>
      </c>
    </row>
    <row r="156" spans="3:6" x14ac:dyDescent="0.2">
      <c r="C156" s="16">
        <v>44645</v>
      </c>
      <c r="D156" s="9" t="s">
        <v>209</v>
      </c>
      <c r="E156" s="17" t="s">
        <v>78</v>
      </c>
      <c r="F156" s="18">
        <v>-445.2</v>
      </c>
    </row>
    <row r="157" spans="3:6" x14ac:dyDescent="0.2">
      <c r="C157" s="16">
        <v>44645</v>
      </c>
      <c r="D157" s="9" t="s">
        <v>210</v>
      </c>
      <c r="E157" s="17" t="s">
        <v>74</v>
      </c>
      <c r="F157" s="18">
        <v>-4708.5200000000004</v>
      </c>
    </row>
    <row r="158" spans="3:6" x14ac:dyDescent="0.2">
      <c r="C158" s="16">
        <v>44651</v>
      </c>
      <c r="D158" s="9" t="s">
        <v>211</v>
      </c>
      <c r="E158" s="17" t="s">
        <v>212</v>
      </c>
      <c r="F158" s="18">
        <v>-121.79</v>
      </c>
    </row>
    <row r="159" spans="3:6" x14ac:dyDescent="0.2">
      <c r="C159" s="16">
        <v>44651</v>
      </c>
      <c r="D159" s="9" t="s">
        <v>213</v>
      </c>
      <c r="E159" s="17" t="s">
        <v>82</v>
      </c>
      <c r="F159" s="18">
        <v>-593.44000000000005</v>
      </c>
    </row>
    <row r="160" spans="3:6" x14ac:dyDescent="0.2">
      <c r="C160" s="16">
        <v>44651</v>
      </c>
      <c r="D160" s="9" t="s">
        <v>214</v>
      </c>
      <c r="E160" s="17" t="s">
        <v>72</v>
      </c>
      <c r="F160" s="18">
        <v>-1242.71</v>
      </c>
    </row>
    <row r="161" spans="3:6" x14ac:dyDescent="0.2">
      <c r="C161" s="16">
        <v>44651</v>
      </c>
      <c r="D161" s="9" t="s">
        <v>3</v>
      </c>
      <c r="E161" s="17" t="s">
        <v>126</v>
      </c>
      <c r="F161" s="18">
        <v>-294</v>
      </c>
    </row>
    <row r="162" spans="3:6" x14ac:dyDescent="0.2">
      <c r="C162" s="16">
        <v>44651</v>
      </c>
      <c r="D162" s="9" t="s">
        <v>3</v>
      </c>
      <c r="E162" s="17" t="s">
        <v>98</v>
      </c>
      <c r="F162" s="18">
        <v>-10.210000000000001</v>
      </c>
    </row>
    <row r="163" spans="3:6" x14ac:dyDescent="0.2">
      <c r="C163" s="16">
        <v>44651</v>
      </c>
      <c r="D163" s="9" t="s">
        <v>3</v>
      </c>
      <c r="E163" s="17" t="s">
        <v>98</v>
      </c>
      <c r="F163" s="18">
        <v>-6.11</v>
      </c>
    </row>
    <row r="164" spans="3:6" x14ac:dyDescent="0.2">
      <c r="C164" s="16">
        <v>44651</v>
      </c>
      <c r="D164" s="9" t="s">
        <v>3</v>
      </c>
      <c r="E164" s="17" t="s">
        <v>101</v>
      </c>
      <c r="F164" s="18">
        <v>-990.09</v>
      </c>
    </row>
    <row r="165" spans="3:6" x14ac:dyDescent="0.2">
      <c r="C165" s="16">
        <v>44651</v>
      </c>
      <c r="D165" s="9" t="s">
        <v>3</v>
      </c>
      <c r="E165" s="17" t="s">
        <v>100</v>
      </c>
      <c r="F165" s="18">
        <v>-662.23</v>
      </c>
    </row>
    <row r="166" spans="3:6" x14ac:dyDescent="0.2">
      <c r="C166" s="16">
        <v>44651</v>
      </c>
      <c r="D166" s="9" t="s">
        <v>3</v>
      </c>
      <c r="E166" s="17" t="s">
        <v>98</v>
      </c>
      <c r="F166" s="18">
        <v>-12.45</v>
      </c>
    </row>
    <row r="167" spans="3:6" x14ac:dyDescent="0.2">
      <c r="C167" s="16">
        <v>44651</v>
      </c>
      <c r="D167" s="9" t="s">
        <v>3</v>
      </c>
      <c r="E167" s="17" t="s">
        <v>98</v>
      </c>
      <c r="F167" s="18">
        <v>-100.5</v>
      </c>
    </row>
    <row r="168" spans="3:6" x14ac:dyDescent="0.2">
      <c r="C168" s="16">
        <v>44651</v>
      </c>
      <c r="D168" s="9" t="s">
        <v>3</v>
      </c>
      <c r="E168" s="17" t="s">
        <v>98</v>
      </c>
      <c r="F168" s="18">
        <v>-5.52</v>
      </c>
    </row>
    <row r="169" spans="3:6" x14ac:dyDescent="0.2">
      <c r="C169" s="16">
        <v>44651</v>
      </c>
      <c r="D169" s="9" t="s">
        <v>3</v>
      </c>
      <c r="E169" s="17" t="s">
        <v>215</v>
      </c>
      <c r="F169" s="18">
        <v>51868.73</v>
      </c>
    </row>
    <row r="170" spans="3:6" x14ac:dyDescent="0.2">
      <c r="C170" s="16">
        <v>44651</v>
      </c>
      <c r="D170" s="9" t="s">
        <v>3</v>
      </c>
      <c r="E170" s="17" t="s">
        <v>98</v>
      </c>
      <c r="F170" s="18">
        <v>-92.24</v>
      </c>
    </row>
    <row r="171" spans="3:6" x14ac:dyDescent="0.2">
      <c r="C171" s="16">
        <v>44651</v>
      </c>
      <c r="D171" s="9" t="s">
        <v>3</v>
      </c>
      <c r="E171" s="17" t="s">
        <v>125</v>
      </c>
      <c r="F171" s="18">
        <v>-937.41</v>
      </c>
    </row>
    <row r="172" spans="3:6" x14ac:dyDescent="0.2">
      <c r="C172" s="16">
        <v>44651</v>
      </c>
      <c r="D172" s="9" t="s">
        <v>3</v>
      </c>
      <c r="E172" s="17" t="s">
        <v>98</v>
      </c>
      <c r="F172" s="18">
        <v>-9.23</v>
      </c>
    </row>
    <row r="173" spans="3:6" x14ac:dyDescent="0.2">
      <c r="C173" s="16">
        <v>44651</v>
      </c>
      <c r="D173" s="9" t="s">
        <v>3</v>
      </c>
      <c r="E173" s="17" t="s">
        <v>98</v>
      </c>
      <c r="F173" s="18">
        <v>-13.79</v>
      </c>
    </row>
    <row r="174" spans="3:6" x14ac:dyDescent="0.2">
      <c r="C174" s="16">
        <v>44651</v>
      </c>
      <c r="D174" s="9" t="s">
        <v>3</v>
      </c>
      <c r="E174" s="17" t="s">
        <v>173</v>
      </c>
      <c r="F174" s="18">
        <v>-290.60000000000002</v>
      </c>
    </row>
    <row r="175" spans="3:6" x14ac:dyDescent="0.2">
      <c r="C175" s="16">
        <v>44652</v>
      </c>
      <c r="D175" s="9" t="s">
        <v>216</v>
      </c>
      <c r="E175" s="17" t="s">
        <v>141</v>
      </c>
      <c r="F175" s="18">
        <v>-130</v>
      </c>
    </row>
    <row r="176" spans="3:6" x14ac:dyDescent="0.2">
      <c r="C176" s="16">
        <v>44652</v>
      </c>
      <c r="D176" s="9" t="s">
        <v>217</v>
      </c>
      <c r="E176" s="17" t="s">
        <v>82</v>
      </c>
      <c r="F176" s="18">
        <v>-2000</v>
      </c>
    </row>
    <row r="177" spans="3:6" x14ac:dyDescent="0.2">
      <c r="C177" s="16">
        <v>44652</v>
      </c>
      <c r="D177" s="9" t="s">
        <v>218</v>
      </c>
      <c r="E177" s="17" t="s">
        <v>72</v>
      </c>
      <c r="F177" s="18">
        <v>-500</v>
      </c>
    </row>
    <row r="178" spans="3:6" x14ac:dyDescent="0.2">
      <c r="C178" s="16">
        <v>44652</v>
      </c>
      <c r="D178" s="9" t="s">
        <v>219</v>
      </c>
      <c r="E178" s="17" t="s">
        <v>78</v>
      </c>
      <c r="F178" s="18">
        <v>-413.45</v>
      </c>
    </row>
    <row r="179" spans="3:6" x14ac:dyDescent="0.2">
      <c r="C179" s="16">
        <v>44652</v>
      </c>
      <c r="D179" s="9" t="s">
        <v>220</v>
      </c>
      <c r="E179" s="17" t="s">
        <v>74</v>
      </c>
      <c r="F179" s="18">
        <v>-3295</v>
      </c>
    </row>
    <row r="180" spans="3:6" x14ac:dyDescent="0.2">
      <c r="C180" s="16">
        <v>44652</v>
      </c>
      <c r="D180" s="9" t="s">
        <v>221</v>
      </c>
      <c r="E180" s="17" t="s">
        <v>76</v>
      </c>
      <c r="F180" s="18">
        <v>-32000</v>
      </c>
    </row>
    <row r="181" spans="3:6" x14ac:dyDescent="0.2">
      <c r="C181" s="16">
        <v>44669</v>
      </c>
      <c r="D181" s="9" t="s">
        <v>222</v>
      </c>
      <c r="E181" s="17" t="s">
        <v>223</v>
      </c>
      <c r="F181" s="18">
        <v>-154</v>
      </c>
    </row>
    <row r="182" spans="3:6" x14ac:dyDescent="0.2">
      <c r="C182" s="16">
        <v>44669</v>
      </c>
      <c r="D182" s="9" t="s">
        <v>224</v>
      </c>
      <c r="E182" s="17" t="s">
        <v>167</v>
      </c>
      <c r="F182" s="18">
        <v>-37.299999999999997</v>
      </c>
    </row>
    <row r="183" spans="3:6" x14ac:dyDescent="0.2">
      <c r="C183" s="16">
        <v>44669</v>
      </c>
      <c r="D183" s="9" t="s">
        <v>225</v>
      </c>
      <c r="E183" s="17" t="s">
        <v>226</v>
      </c>
      <c r="F183" s="18">
        <v>-175.11</v>
      </c>
    </row>
    <row r="184" spans="3:6" x14ac:dyDescent="0.2">
      <c r="C184" s="16">
        <v>44669</v>
      </c>
      <c r="D184" s="9" t="s">
        <v>227</v>
      </c>
      <c r="E184" s="17" t="s">
        <v>228</v>
      </c>
      <c r="F184" s="18">
        <v>-391</v>
      </c>
    </row>
    <row r="185" spans="3:6" x14ac:dyDescent="0.2">
      <c r="C185" s="16">
        <v>44669</v>
      </c>
      <c r="D185" s="9" t="s">
        <v>229</v>
      </c>
      <c r="E185" s="17" t="s">
        <v>111</v>
      </c>
      <c r="F185" s="18">
        <v>-768</v>
      </c>
    </row>
    <row r="186" spans="3:6" x14ac:dyDescent="0.2">
      <c r="C186" s="16">
        <v>44669</v>
      </c>
      <c r="D186" s="9" t="s">
        <v>230</v>
      </c>
      <c r="E186" s="17" t="s">
        <v>72</v>
      </c>
      <c r="F186" s="18">
        <v>-74.03</v>
      </c>
    </row>
    <row r="187" spans="3:6" x14ac:dyDescent="0.2">
      <c r="C187" s="16">
        <v>44669</v>
      </c>
      <c r="D187" s="9" t="s">
        <v>231</v>
      </c>
      <c r="E187" s="17" t="s">
        <v>74</v>
      </c>
      <c r="F187" s="18">
        <v>-3463.35</v>
      </c>
    </row>
    <row r="188" spans="3:6" x14ac:dyDescent="0.2">
      <c r="C188" s="16">
        <v>44676</v>
      </c>
      <c r="D188" s="9" t="s">
        <v>232</v>
      </c>
      <c r="E188" s="17" t="s">
        <v>167</v>
      </c>
      <c r="F188" s="18">
        <v>-539</v>
      </c>
    </row>
    <row r="189" spans="3:6" x14ac:dyDescent="0.2">
      <c r="C189" s="16">
        <v>44676</v>
      </c>
      <c r="D189" s="9" t="s">
        <v>233</v>
      </c>
      <c r="E189" s="17" t="s">
        <v>121</v>
      </c>
      <c r="F189" s="18">
        <v>-95</v>
      </c>
    </row>
    <row r="190" spans="3:6" x14ac:dyDescent="0.2">
      <c r="C190" s="16">
        <v>44676</v>
      </c>
      <c r="D190" s="9" t="s">
        <v>234</v>
      </c>
      <c r="E190" s="17" t="s">
        <v>87</v>
      </c>
      <c r="F190" s="18">
        <v>-290.32</v>
      </c>
    </row>
    <row r="191" spans="3:6" x14ac:dyDescent="0.2">
      <c r="C191" s="16">
        <v>44676</v>
      </c>
      <c r="D191" s="9" t="s">
        <v>235</v>
      </c>
      <c r="E191" s="17" t="s">
        <v>78</v>
      </c>
      <c r="F191" s="18">
        <v>-165.48</v>
      </c>
    </row>
    <row r="192" spans="3:6" x14ac:dyDescent="0.2">
      <c r="C192" s="16">
        <v>44681</v>
      </c>
      <c r="D192" s="9" t="s">
        <v>233</v>
      </c>
      <c r="E192" s="17" t="s">
        <v>236</v>
      </c>
      <c r="F192" s="18">
        <v>-159.16999999999999</v>
      </c>
    </row>
    <row r="193" spans="3:6" x14ac:dyDescent="0.2">
      <c r="C193" s="16">
        <v>44681</v>
      </c>
      <c r="D193" s="9" t="s">
        <v>234</v>
      </c>
      <c r="E193" s="17" t="s">
        <v>82</v>
      </c>
      <c r="F193" s="18">
        <v>-632.54</v>
      </c>
    </row>
    <row r="194" spans="3:6" x14ac:dyDescent="0.2">
      <c r="C194" s="16">
        <v>44681</v>
      </c>
      <c r="D194" s="9" t="s">
        <v>235</v>
      </c>
      <c r="E194" s="17" t="s">
        <v>72</v>
      </c>
      <c r="F194" s="18">
        <v>-435.56</v>
      </c>
    </row>
    <row r="195" spans="3:6" x14ac:dyDescent="0.2">
      <c r="C195" s="16">
        <v>44681</v>
      </c>
      <c r="D195" s="9" t="s">
        <v>3</v>
      </c>
      <c r="E195" s="17" t="s">
        <v>237</v>
      </c>
      <c r="F195" s="18">
        <v>3656</v>
      </c>
    </row>
    <row r="196" spans="3:6" x14ac:dyDescent="0.2">
      <c r="C196" s="16">
        <v>44681</v>
      </c>
      <c r="D196" s="9" t="s">
        <v>3</v>
      </c>
      <c r="E196" s="17" t="s">
        <v>100</v>
      </c>
      <c r="F196" s="18">
        <v>-569.99</v>
      </c>
    </row>
    <row r="197" spans="3:6" x14ac:dyDescent="0.2">
      <c r="C197" s="16">
        <v>44681</v>
      </c>
      <c r="D197" s="9" t="s">
        <v>3</v>
      </c>
      <c r="E197" s="17" t="s">
        <v>101</v>
      </c>
      <c r="F197" s="18">
        <v>-1117.31</v>
      </c>
    </row>
    <row r="198" spans="3:6" x14ac:dyDescent="0.2">
      <c r="C198" s="16">
        <v>44681</v>
      </c>
      <c r="D198" s="9" t="s">
        <v>3</v>
      </c>
      <c r="E198" s="17" t="s">
        <v>98</v>
      </c>
      <c r="F198" s="18">
        <v>-100.5</v>
      </c>
    </row>
    <row r="199" spans="3:6" x14ac:dyDescent="0.2">
      <c r="C199" s="16">
        <v>44681</v>
      </c>
      <c r="D199" s="9" t="s">
        <v>3</v>
      </c>
      <c r="E199" s="17" t="s">
        <v>238</v>
      </c>
      <c r="F199" s="18">
        <v>52650.84</v>
      </c>
    </row>
    <row r="200" spans="3:6" x14ac:dyDescent="0.2">
      <c r="C200" s="16">
        <v>44681</v>
      </c>
      <c r="D200" s="9" t="s">
        <v>3</v>
      </c>
      <c r="E200" s="17" t="s">
        <v>125</v>
      </c>
      <c r="F200" s="18">
        <v>-923.36</v>
      </c>
    </row>
    <row r="201" spans="3:6" x14ac:dyDescent="0.2">
      <c r="C201" s="16">
        <v>44681</v>
      </c>
      <c r="D201" s="9" t="s">
        <v>3</v>
      </c>
      <c r="E201" s="17" t="s">
        <v>98</v>
      </c>
      <c r="F201" s="18">
        <v>-6.11</v>
      </c>
    </row>
    <row r="202" spans="3:6" x14ac:dyDescent="0.2">
      <c r="C202" s="16">
        <v>44681</v>
      </c>
      <c r="D202" s="9" t="s">
        <v>3</v>
      </c>
      <c r="E202" s="17" t="s">
        <v>98</v>
      </c>
      <c r="F202" s="18">
        <v>-10.210000000000001</v>
      </c>
    </row>
    <row r="203" spans="3:6" x14ac:dyDescent="0.2">
      <c r="C203" s="16">
        <v>44681</v>
      </c>
      <c r="D203" s="9" t="s">
        <v>3</v>
      </c>
      <c r="E203" s="17" t="s">
        <v>98</v>
      </c>
      <c r="F203" s="18">
        <v>-13.79</v>
      </c>
    </row>
    <row r="204" spans="3:6" x14ac:dyDescent="0.2">
      <c r="C204" s="16">
        <v>44682</v>
      </c>
      <c r="D204" s="9" t="s">
        <v>239</v>
      </c>
      <c r="E204" s="17" t="s">
        <v>76</v>
      </c>
      <c r="F204" s="18">
        <v>-37000</v>
      </c>
    </row>
    <row r="205" spans="3:6" x14ac:dyDescent="0.2">
      <c r="C205" s="16">
        <v>44682</v>
      </c>
      <c r="D205" s="9" t="s">
        <v>240</v>
      </c>
      <c r="E205" s="17" t="s">
        <v>70</v>
      </c>
      <c r="F205" s="18">
        <v>-845</v>
      </c>
    </row>
    <row r="206" spans="3:6" x14ac:dyDescent="0.2">
      <c r="C206" s="16">
        <v>44682</v>
      </c>
      <c r="D206" s="9" t="s">
        <v>241</v>
      </c>
      <c r="E206" s="17" t="s">
        <v>82</v>
      </c>
      <c r="F206" s="18">
        <v>-2000</v>
      </c>
    </row>
    <row r="207" spans="3:6" x14ac:dyDescent="0.2">
      <c r="C207" s="16">
        <v>44682</v>
      </c>
      <c r="D207" s="9" t="s">
        <v>242</v>
      </c>
      <c r="E207" s="17" t="s">
        <v>72</v>
      </c>
      <c r="F207" s="18">
        <v>-500</v>
      </c>
    </row>
    <row r="208" spans="3:6" x14ac:dyDescent="0.2">
      <c r="C208" s="16">
        <v>44682</v>
      </c>
      <c r="D208" s="9" t="s">
        <v>243</v>
      </c>
      <c r="E208" s="17" t="s">
        <v>78</v>
      </c>
      <c r="F208" s="18">
        <v>-413.45</v>
      </c>
    </row>
    <row r="209" spans="3:6" x14ac:dyDescent="0.2">
      <c r="C209" s="16">
        <v>44682</v>
      </c>
      <c r="D209" s="9" t="s">
        <v>244</v>
      </c>
      <c r="E209" s="17" t="s">
        <v>74</v>
      </c>
      <c r="F209" s="18">
        <v>-3895.2</v>
      </c>
    </row>
    <row r="210" spans="3:6" x14ac:dyDescent="0.2">
      <c r="C210" s="16">
        <v>44694</v>
      </c>
      <c r="D210" s="9" t="s">
        <v>245</v>
      </c>
      <c r="E210" s="17" t="s">
        <v>70</v>
      </c>
      <c r="F210" s="18">
        <v>-725</v>
      </c>
    </row>
    <row r="211" spans="3:6" x14ac:dyDescent="0.2">
      <c r="C211" s="16">
        <v>44694</v>
      </c>
      <c r="D211" s="9" t="s">
        <v>246</v>
      </c>
      <c r="E211" s="17" t="s">
        <v>72</v>
      </c>
      <c r="F211" s="18">
        <v>-836.29</v>
      </c>
    </row>
    <row r="212" spans="3:6" x14ac:dyDescent="0.2">
      <c r="C212" s="16">
        <v>44704</v>
      </c>
      <c r="D212" s="9" t="s">
        <v>247</v>
      </c>
      <c r="E212" s="17" t="s">
        <v>87</v>
      </c>
      <c r="F212" s="18">
        <v>-290.32</v>
      </c>
    </row>
    <row r="213" spans="3:6" x14ac:dyDescent="0.2">
      <c r="C213" s="16">
        <v>44704</v>
      </c>
      <c r="D213" s="9" t="s">
        <v>248</v>
      </c>
      <c r="E213" s="17" t="s">
        <v>72</v>
      </c>
      <c r="F213" s="18">
        <v>-802</v>
      </c>
    </row>
    <row r="214" spans="3:6" x14ac:dyDescent="0.2">
      <c r="C214" s="16">
        <v>44704</v>
      </c>
      <c r="D214" s="9" t="s">
        <v>249</v>
      </c>
      <c r="E214" s="17" t="s">
        <v>78</v>
      </c>
      <c r="F214" s="18">
        <v>-391.14</v>
      </c>
    </row>
    <row r="215" spans="3:6" x14ac:dyDescent="0.2">
      <c r="C215" s="16">
        <v>44704</v>
      </c>
      <c r="D215" s="9" t="s">
        <v>250</v>
      </c>
      <c r="E215" s="17" t="s">
        <v>74</v>
      </c>
      <c r="F215" s="18">
        <v>-3515.56</v>
      </c>
    </row>
    <row r="216" spans="3:6" x14ac:dyDescent="0.2">
      <c r="C216" s="16">
        <v>44712</v>
      </c>
      <c r="D216" s="9" t="s">
        <v>251</v>
      </c>
      <c r="E216" s="17" t="s">
        <v>167</v>
      </c>
      <c r="F216" s="18">
        <v>-514.70000000000005</v>
      </c>
    </row>
    <row r="217" spans="3:6" x14ac:dyDescent="0.2">
      <c r="C217" s="16">
        <v>44712</v>
      </c>
      <c r="D217" s="9" t="s">
        <v>252</v>
      </c>
      <c r="E217" s="17" t="s">
        <v>163</v>
      </c>
      <c r="F217" s="18">
        <v>-344.29</v>
      </c>
    </row>
    <row r="218" spans="3:6" x14ac:dyDescent="0.2">
      <c r="C218" s="16">
        <v>44712</v>
      </c>
      <c r="D218" s="9" t="s">
        <v>253</v>
      </c>
      <c r="E218" s="17" t="s">
        <v>94</v>
      </c>
      <c r="F218" s="18">
        <v>-35.479999999999997</v>
      </c>
    </row>
    <row r="219" spans="3:6" x14ac:dyDescent="0.2">
      <c r="C219" s="16">
        <v>44712</v>
      </c>
      <c r="D219" s="9" t="s">
        <v>254</v>
      </c>
      <c r="E219" s="17" t="s">
        <v>82</v>
      </c>
      <c r="F219" s="18">
        <v>-961.77</v>
      </c>
    </row>
    <row r="220" spans="3:6" x14ac:dyDescent="0.2">
      <c r="C220" s="16">
        <v>44712</v>
      </c>
      <c r="D220" s="9" t="s">
        <v>255</v>
      </c>
      <c r="E220" s="17" t="s">
        <v>72</v>
      </c>
      <c r="F220" s="18">
        <v>-3041.14</v>
      </c>
    </row>
    <row r="221" spans="3:6" x14ac:dyDescent="0.2">
      <c r="C221" s="16">
        <v>44712</v>
      </c>
      <c r="D221" s="9" t="s">
        <v>3</v>
      </c>
      <c r="E221" s="17" t="s">
        <v>100</v>
      </c>
      <c r="F221" s="18">
        <v>-219.97</v>
      </c>
    </row>
    <row r="222" spans="3:6" x14ac:dyDescent="0.2">
      <c r="C222" s="16">
        <v>44712</v>
      </c>
      <c r="D222" s="9" t="s">
        <v>3</v>
      </c>
      <c r="E222" s="17" t="s">
        <v>256</v>
      </c>
      <c r="F222" s="18">
        <v>0.08</v>
      </c>
    </row>
    <row r="223" spans="3:6" x14ac:dyDescent="0.2">
      <c r="C223" s="16">
        <v>44712</v>
      </c>
      <c r="D223" s="9" t="s">
        <v>3</v>
      </c>
      <c r="E223" s="17" t="s">
        <v>257</v>
      </c>
      <c r="F223" s="18">
        <v>59235.48</v>
      </c>
    </row>
    <row r="224" spans="3:6" x14ac:dyDescent="0.2">
      <c r="C224" s="16">
        <v>44712</v>
      </c>
      <c r="D224" s="9" t="s">
        <v>3</v>
      </c>
      <c r="E224" s="17" t="s">
        <v>101</v>
      </c>
      <c r="F224" s="18">
        <v>-1126.79</v>
      </c>
    </row>
    <row r="225" spans="3:6" x14ac:dyDescent="0.2">
      <c r="C225" s="16">
        <v>44712</v>
      </c>
      <c r="D225" s="9" t="s">
        <v>3</v>
      </c>
      <c r="E225" s="17" t="s">
        <v>258</v>
      </c>
      <c r="F225" s="18">
        <v>175.11</v>
      </c>
    </row>
    <row r="226" spans="3:6" x14ac:dyDescent="0.2">
      <c r="C226" s="16">
        <v>44712</v>
      </c>
      <c r="D226" s="9" t="s">
        <v>3</v>
      </c>
      <c r="E226" s="17" t="s">
        <v>125</v>
      </c>
      <c r="F226" s="18">
        <v>-907.2</v>
      </c>
    </row>
    <row r="227" spans="3:6" x14ac:dyDescent="0.2">
      <c r="C227" s="16">
        <v>44712</v>
      </c>
      <c r="D227" s="9" t="s">
        <v>3</v>
      </c>
      <c r="E227" s="17" t="s">
        <v>98</v>
      </c>
      <c r="F227" s="18">
        <v>-101.95</v>
      </c>
    </row>
    <row r="228" spans="3:6" x14ac:dyDescent="0.2">
      <c r="C228" s="16">
        <v>44712</v>
      </c>
      <c r="D228" s="9" t="s">
        <v>3</v>
      </c>
      <c r="E228" s="17" t="s">
        <v>98</v>
      </c>
      <c r="F228" s="18">
        <v>-9.89</v>
      </c>
    </row>
    <row r="229" spans="3:6" x14ac:dyDescent="0.2">
      <c r="C229" s="16">
        <v>44712</v>
      </c>
      <c r="D229" s="9" t="s">
        <v>3</v>
      </c>
      <c r="E229" s="17" t="s">
        <v>98</v>
      </c>
      <c r="F229" s="18">
        <v>-5.91</v>
      </c>
    </row>
    <row r="230" spans="3:6" x14ac:dyDescent="0.2">
      <c r="C230" s="16">
        <v>44712</v>
      </c>
      <c r="D230" s="9" t="s">
        <v>3</v>
      </c>
      <c r="E230" s="17" t="s">
        <v>126</v>
      </c>
      <c r="F230" s="18">
        <v>-294</v>
      </c>
    </row>
    <row r="231" spans="3:6" x14ac:dyDescent="0.2">
      <c r="C231" s="16">
        <v>44712</v>
      </c>
      <c r="D231" s="9" t="s">
        <v>3</v>
      </c>
      <c r="E231" s="17" t="s">
        <v>98</v>
      </c>
      <c r="F231" s="18">
        <v>-13.34</v>
      </c>
    </row>
    <row r="232" spans="3:6" x14ac:dyDescent="0.2">
      <c r="C232" s="16">
        <v>44712</v>
      </c>
      <c r="D232" s="9" t="s">
        <v>3</v>
      </c>
      <c r="E232" s="17" t="s">
        <v>259</v>
      </c>
      <c r="F232" s="18">
        <v>2315</v>
      </c>
    </row>
    <row r="233" spans="3:6" x14ac:dyDescent="0.2">
      <c r="C233" s="16">
        <v>44713</v>
      </c>
      <c r="D233" s="9" t="s">
        <v>260</v>
      </c>
      <c r="E233" s="17" t="s">
        <v>76</v>
      </c>
      <c r="F233" s="18">
        <v>-41000</v>
      </c>
    </row>
    <row r="234" spans="3:6" x14ac:dyDescent="0.2">
      <c r="C234" s="16">
        <v>44713</v>
      </c>
      <c r="D234" s="9" t="s">
        <v>261</v>
      </c>
      <c r="E234" s="17" t="s">
        <v>70</v>
      </c>
      <c r="F234" s="18">
        <v>-2087.29</v>
      </c>
    </row>
    <row r="235" spans="3:6" x14ac:dyDescent="0.2">
      <c r="C235" s="16">
        <v>44713</v>
      </c>
      <c r="D235" s="9" t="s">
        <v>262</v>
      </c>
      <c r="E235" s="17" t="s">
        <v>80</v>
      </c>
      <c r="F235" s="18">
        <v>-300</v>
      </c>
    </row>
    <row r="236" spans="3:6" x14ac:dyDescent="0.2">
      <c r="C236" s="16">
        <v>44713</v>
      </c>
      <c r="D236" s="9" t="s">
        <v>263</v>
      </c>
      <c r="E236" s="17" t="s">
        <v>161</v>
      </c>
      <c r="F236" s="18">
        <v>-84</v>
      </c>
    </row>
    <row r="237" spans="3:6" x14ac:dyDescent="0.2">
      <c r="C237" s="16">
        <v>44713</v>
      </c>
      <c r="D237" s="9" t="s">
        <v>264</v>
      </c>
      <c r="E237" s="17" t="s">
        <v>111</v>
      </c>
      <c r="F237" s="18">
        <v>-768</v>
      </c>
    </row>
    <row r="238" spans="3:6" x14ac:dyDescent="0.2">
      <c r="C238" s="16">
        <v>44713</v>
      </c>
      <c r="D238" s="9" t="s">
        <v>265</v>
      </c>
      <c r="E238" s="17" t="s">
        <v>82</v>
      </c>
      <c r="F238" s="18">
        <v>-2000</v>
      </c>
    </row>
    <row r="239" spans="3:6" x14ac:dyDescent="0.2">
      <c r="C239" s="16">
        <v>44713</v>
      </c>
      <c r="D239" s="9" t="s">
        <v>266</v>
      </c>
      <c r="E239" s="17" t="s">
        <v>72</v>
      </c>
      <c r="F239" s="18">
        <v>-664</v>
      </c>
    </row>
    <row r="240" spans="3:6" x14ac:dyDescent="0.2">
      <c r="C240" s="16">
        <v>44713</v>
      </c>
      <c r="D240" s="9" t="s">
        <v>267</v>
      </c>
      <c r="E240" s="17" t="s">
        <v>78</v>
      </c>
      <c r="F240" s="18">
        <v>-413.45</v>
      </c>
    </row>
    <row r="241" spans="3:6" x14ac:dyDescent="0.2">
      <c r="C241" s="16">
        <v>44713</v>
      </c>
      <c r="D241" s="9" t="s">
        <v>268</v>
      </c>
      <c r="E241" s="17" t="s">
        <v>74</v>
      </c>
      <c r="F241" s="18">
        <v>-3762.85</v>
      </c>
    </row>
    <row r="242" spans="3:6" x14ac:dyDescent="0.2">
      <c r="C242" s="16">
        <v>44727</v>
      </c>
      <c r="D242" s="9" t="s">
        <v>269</v>
      </c>
      <c r="E242" s="17" t="s">
        <v>270</v>
      </c>
      <c r="F242" s="18">
        <v>-8531</v>
      </c>
    </row>
    <row r="243" spans="3:6" x14ac:dyDescent="0.2">
      <c r="C243" s="16">
        <v>44727</v>
      </c>
      <c r="D243" s="9" t="s">
        <v>271</v>
      </c>
      <c r="E243" s="17" t="s">
        <v>182</v>
      </c>
      <c r="F243" s="18">
        <v>-177.72</v>
      </c>
    </row>
    <row r="244" spans="3:6" x14ac:dyDescent="0.2">
      <c r="C244" s="16">
        <v>44727</v>
      </c>
      <c r="D244" s="9" t="s">
        <v>272</v>
      </c>
      <c r="E244" s="17" t="s">
        <v>273</v>
      </c>
      <c r="F244" s="18">
        <v>-86.23</v>
      </c>
    </row>
    <row r="245" spans="3:6" x14ac:dyDescent="0.2">
      <c r="C245" s="16">
        <v>44727</v>
      </c>
      <c r="D245" s="9" t="s">
        <v>274</v>
      </c>
      <c r="E245" s="17" t="s">
        <v>72</v>
      </c>
      <c r="F245" s="18">
        <v>-88.49</v>
      </c>
    </row>
    <row r="246" spans="3:6" x14ac:dyDescent="0.2">
      <c r="C246" s="16">
        <v>44735</v>
      </c>
      <c r="D246" s="9" t="s">
        <v>275</v>
      </c>
      <c r="E246" s="17" t="s">
        <v>121</v>
      </c>
      <c r="F246" s="18">
        <v>-65</v>
      </c>
    </row>
    <row r="247" spans="3:6" x14ac:dyDescent="0.2">
      <c r="C247" s="16">
        <v>44735</v>
      </c>
      <c r="D247" s="9" t="s">
        <v>276</v>
      </c>
      <c r="E247" s="17" t="s">
        <v>87</v>
      </c>
      <c r="F247" s="18">
        <v>-290.32</v>
      </c>
    </row>
    <row r="248" spans="3:6" x14ac:dyDescent="0.2">
      <c r="C248" s="16">
        <v>44735</v>
      </c>
      <c r="D248" s="9" t="s">
        <v>277</v>
      </c>
      <c r="E248" s="17" t="s">
        <v>78</v>
      </c>
      <c r="F248" s="18">
        <v>-48.6</v>
      </c>
    </row>
    <row r="249" spans="3:6" x14ac:dyDescent="0.2">
      <c r="C249" s="16">
        <v>44735</v>
      </c>
      <c r="D249" s="9" t="s">
        <v>278</v>
      </c>
      <c r="E249" s="17" t="s">
        <v>74</v>
      </c>
      <c r="F249" s="18">
        <v>-3894.5</v>
      </c>
    </row>
    <row r="250" spans="3:6" x14ac:dyDescent="0.2">
      <c r="C250" s="16">
        <v>44735</v>
      </c>
      <c r="D250" s="9" t="s">
        <v>279</v>
      </c>
      <c r="E250" s="17" t="s">
        <v>206</v>
      </c>
      <c r="F250" s="18">
        <v>-1560</v>
      </c>
    </row>
    <row r="251" spans="3:6" x14ac:dyDescent="0.2">
      <c r="C251" s="16">
        <v>44742</v>
      </c>
      <c r="D251" s="9" t="s">
        <v>280</v>
      </c>
      <c r="E251" s="17" t="s">
        <v>94</v>
      </c>
      <c r="F251" s="18">
        <v>-1</v>
      </c>
    </row>
    <row r="252" spans="3:6" x14ac:dyDescent="0.2">
      <c r="C252" s="16">
        <v>44742</v>
      </c>
      <c r="D252" s="9" t="s">
        <v>281</v>
      </c>
      <c r="E252" s="17" t="s">
        <v>82</v>
      </c>
      <c r="F252" s="18">
        <v>-940.59</v>
      </c>
    </row>
    <row r="253" spans="3:6" x14ac:dyDescent="0.2">
      <c r="C253" s="16">
        <v>44742</v>
      </c>
      <c r="D253" s="9" t="s">
        <v>282</v>
      </c>
      <c r="E253" s="17" t="s">
        <v>72</v>
      </c>
      <c r="F253" s="18">
        <v>-456.93</v>
      </c>
    </row>
    <row r="254" spans="3:6" x14ac:dyDescent="0.2">
      <c r="C254" s="16">
        <v>44742</v>
      </c>
      <c r="D254" s="9" t="s">
        <v>3</v>
      </c>
      <c r="E254" s="17" t="s">
        <v>283</v>
      </c>
      <c r="F254" s="18">
        <v>58811.75</v>
      </c>
    </row>
    <row r="255" spans="3:6" x14ac:dyDescent="0.2">
      <c r="C255" s="16">
        <v>44742</v>
      </c>
      <c r="D255" s="9" t="s">
        <v>3</v>
      </c>
      <c r="E255" s="17" t="s">
        <v>100</v>
      </c>
      <c r="F255" s="18">
        <v>-78.62</v>
      </c>
    </row>
    <row r="256" spans="3:6" x14ac:dyDescent="0.2">
      <c r="C256" s="16">
        <v>44742</v>
      </c>
      <c r="D256" s="9" t="s">
        <v>3</v>
      </c>
      <c r="E256" s="17" t="s">
        <v>101</v>
      </c>
      <c r="F256" s="18">
        <v>-1244.28</v>
      </c>
    </row>
    <row r="257" spans="3:6" x14ac:dyDescent="0.2">
      <c r="C257" s="16">
        <v>44742</v>
      </c>
      <c r="D257" s="9" t="s">
        <v>3</v>
      </c>
      <c r="E257" s="17" t="s">
        <v>98</v>
      </c>
      <c r="F257" s="18">
        <v>-176.07</v>
      </c>
    </row>
    <row r="258" spans="3:6" x14ac:dyDescent="0.2">
      <c r="C258" s="16">
        <v>44742</v>
      </c>
      <c r="D258" s="9" t="s">
        <v>3</v>
      </c>
      <c r="E258" s="17" t="s">
        <v>98</v>
      </c>
      <c r="F258" s="18">
        <v>-6.11</v>
      </c>
    </row>
    <row r="259" spans="3:6" x14ac:dyDescent="0.2">
      <c r="C259" s="16">
        <v>44742</v>
      </c>
      <c r="D259" s="9" t="s">
        <v>3</v>
      </c>
      <c r="E259" s="17" t="s">
        <v>98</v>
      </c>
      <c r="F259" s="18">
        <v>-13.79</v>
      </c>
    </row>
    <row r="260" spans="3:6" x14ac:dyDescent="0.2">
      <c r="C260" s="16">
        <v>44742</v>
      </c>
      <c r="D260" s="9" t="s">
        <v>3</v>
      </c>
      <c r="E260" s="17" t="s">
        <v>98</v>
      </c>
      <c r="F260" s="18">
        <v>-10.210000000000001</v>
      </c>
    </row>
    <row r="261" spans="3:6" x14ac:dyDescent="0.2">
      <c r="C261" s="16">
        <v>44742</v>
      </c>
      <c r="D261" s="9" t="s">
        <v>3</v>
      </c>
      <c r="E261" s="17" t="s">
        <v>125</v>
      </c>
      <c r="F261" s="18">
        <v>-933.06</v>
      </c>
    </row>
    <row r="262" spans="3:6" x14ac:dyDescent="0.2">
      <c r="C262" s="16">
        <v>44742</v>
      </c>
      <c r="D262" s="9" t="s">
        <v>3</v>
      </c>
      <c r="E262" s="17" t="s">
        <v>284</v>
      </c>
      <c r="F262" s="18">
        <v>-5.39</v>
      </c>
    </row>
    <row r="263" spans="3:6" x14ac:dyDescent="0.2">
      <c r="C263" s="16">
        <v>44743</v>
      </c>
      <c r="D263" s="9" t="s">
        <v>285</v>
      </c>
      <c r="E263" s="17" t="s">
        <v>76</v>
      </c>
      <c r="F263" s="18">
        <v>-25000</v>
      </c>
    </row>
    <row r="264" spans="3:6" x14ac:dyDescent="0.2">
      <c r="C264" s="16">
        <v>44743</v>
      </c>
      <c r="D264" s="9" t="s">
        <v>286</v>
      </c>
      <c r="E264" s="17" t="s">
        <v>70</v>
      </c>
      <c r="F264" s="18">
        <v>-760</v>
      </c>
    </row>
    <row r="265" spans="3:6" x14ac:dyDescent="0.2">
      <c r="C265" s="16">
        <v>44743</v>
      </c>
      <c r="D265" s="9" t="s">
        <v>287</v>
      </c>
      <c r="E265" s="17" t="s">
        <v>82</v>
      </c>
      <c r="F265" s="18">
        <v>-2000</v>
      </c>
    </row>
    <row r="266" spans="3:6" x14ac:dyDescent="0.2">
      <c r="C266" s="16">
        <v>44743</v>
      </c>
      <c r="D266" s="9" t="s">
        <v>288</v>
      </c>
      <c r="E266" s="17" t="s">
        <v>72</v>
      </c>
      <c r="F266" s="18">
        <v>-664</v>
      </c>
    </row>
    <row r="267" spans="3:6" x14ac:dyDescent="0.2">
      <c r="C267" s="16">
        <v>44743</v>
      </c>
      <c r="D267" s="9" t="s">
        <v>289</v>
      </c>
      <c r="E267" s="17" t="s">
        <v>78</v>
      </c>
      <c r="F267" s="18">
        <v>-413.45</v>
      </c>
    </row>
    <row r="268" spans="3:6" x14ac:dyDescent="0.2">
      <c r="C268" s="16">
        <v>44743</v>
      </c>
      <c r="D268" s="9" t="s">
        <v>290</v>
      </c>
      <c r="E268" s="17" t="s">
        <v>74</v>
      </c>
      <c r="F268" s="18">
        <v>-3697.35</v>
      </c>
    </row>
    <row r="269" spans="3:6" x14ac:dyDescent="0.2">
      <c r="C269" s="16">
        <v>44757</v>
      </c>
      <c r="D269" s="9" t="s">
        <v>291</v>
      </c>
      <c r="E269" s="17" t="s">
        <v>292</v>
      </c>
      <c r="F269" s="18">
        <v>-180</v>
      </c>
    </row>
    <row r="270" spans="3:6" x14ac:dyDescent="0.2">
      <c r="C270" s="16">
        <v>44757</v>
      </c>
      <c r="D270" s="9" t="s">
        <v>293</v>
      </c>
      <c r="E270" s="17" t="s">
        <v>72</v>
      </c>
      <c r="F270" s="18">
        <v>-78.290000000000006</v>
      </c>
    </row>
    <row r="271" spans="3:6" x14ac:dyDescent="0.2">
      <c r="C271" s="16">
        <v>44757</v>
      </c>
      <c r="D271" s="9" t="s">
        <v>294</v>
      </c>
      <c r="E271" s="17" t="s">
        <v>74</v>
      </c>
      <c r="F271" s="18">
        <v>-4221.6499999999996</v>
      </c>
    </row>
    <row r="272" spans="3:6" x14ac:dyDescent="0.2">
      <c r="C272" s="16">
        <v>44763</v>
      </c>
      <c r="D272" s="9" t="s">
        <v>295</v>
      </c>
      <c r="E272" s="17" t="s">
        <v>236</v>
      </c>
      <c r="F272" s="18">
        <v>-1307.0899999999999</v>
      </c>
    </row>
    <row r="273" spans="3:6" x14ac:dyDescent="0.2">
      <c r="C273" s="16">
        <v>44763</v>
      </c>
      <c r="D273" s="9" t="s">
        <v>296</v>
      </c>
      <c r="E273" s="17" t="s">
        <v>87</v>
      </c>
      <c r="F273" s="18">
        <v>-291.43</v>
      </c>
    </row>
    <row r="274" spans="3:6" x14ac:dyDescent="0.2">
      <c r="C274" s="16">
        <v>44763</v>
      </c>
      <c r="D274" s="9" t="s">
        <v>297</v>
      </c>
      <c r="E274" s="17" t="s">
        <v>111</v>
      </c>
      <c r="F274" s="18">
        <v>-298</v>
      </c>
    </row>
    <row r="275" spans="3:6" x14ac:dyDescent="0.2">
      <c r="C275" s="16">
        <v>44763</v>
      </c>
      <c r="D275" s="9" t="s">
        <v>298</v>
      </c>
      <c r="E275" s="17" t="s">
        <v>72</v>
      </c>
      <c r="F275" s="18">
        <v>-1206.21</v>
      </c>
    </row>
    <row r="276" spans="3:6" x14ac:dyDescent="0.2">
      <c r="C276" s="16">
        <v>44773</v>
      </c>
      <c r="D276" s="9" t="s">
        <v>299</v>
      </c>
      <c r="E276" s="17" t="s">
        <v>94</v>
      </c>
      <c r="F276" s="18">
        <v>-60</v>
      </c>
    </row>
    <row r="277" spans="3:6" x14ac:dyDescent="0.2">
      <c r="C277" s="16">
        <v>44773</v>
      </c>
      <c r="D277" s="9" t="s">
        <v>300</v>
      </c>
      <c r="E277" s="17" t="s">
        <v>82</v>
      </c>
      <c r="F277" s="18">
        <v>-1097.02</v>
      </c>
    </row>
    <row r="278" spans="3:6" x14ac:dyDescent="0.2">
      <c r="C278" s="16">
        <v>44773</v>
      </c>
      <c r="D278" s="9" t="s">
        <v>301</v>
      </c>
      <c r="E278" s="17" t="s">
        <v>72</v>
      </c>
      <c r="F278" s="18">
        <v>-492.36</v>
      </c>
    </row>
    <row r="279" spans="3:6" x14ac:dyDescent="0.2">
      <c r="C279" s="16">
        <v>44773</v>
      </c>
      <c r="D279" s="9" t="s">
        <v>3</v>
      </c>
      <c r="E279" s="17" t="s">
        <v>302</v>
      </c>
      <c r="F279" s="18">
        <v>61940.34</v>
      </c>
    </row>
    <row r="280" spans="3:6" x14ac:dyDescent="0.2">
      <c r="C280" s="16">
        <v>44773</v>
      </c>
      <c r="D280" s="9" t="s">
        <v>3</v>
      </c>
      <c r="E280" s="17" t="s">
        <v>98</v>
      </c>
      <c r="F280" s="18">
        <v>-113.86</v>
      </c>
    </row>
    <row r="281" spans="3:6" x14ac:dyDescent="0.2">
      <c r="C281" s="16">
        <v>44773</v>
      </c>
      <c r="D281" s="9" t="s">
        <v>3</v>
      </c>
      <c r="E281" s="17" t="s">
        <v>98</v>
      </c>
      <c r="F281" s="18">
        <v>-13.68</v>
      </c>
    </row>
    <row r="282" spans="3:6" x14ac:dyDescent="0.2">
      <c r="C282" s="16">
        <v>44773</v>
      </c>
      <c r="D282" s="9" t="s">
        <v>3</v>
      </c>
      <c r="E282" s="17" t="s">
        <v>145</v>
      </c>
      <c r="F282" s="18">
        <v>-1133.42</v>
      </c>
    </row>
    <row r="283" spans="3:6" x14ac:dyDescent="0.2">
      <c r="C283" s="16">
        <v>44773</v>
      </c>
      <c r="D283" s="9" t="s">
        <v>3</v>
      </c>
      <c r="E283" s="17" t="s">
        <v>101</v>
      </c>
      <c r="F283" s="18">
        <v>-1294.3</v>
      </c>
    </row>
    <row r="284" spans="3:6" x14ac:dyDescent="0.2">
      <c r="C284" s="16">
        <v>44773</v>
      </c>
      <c r="D284" s="9" t="s">
        <v>3</v>
      </c>
      <c r="E284" s="17" t="s">
        <v>126</v>
      </c>
      <c r="F284" s="18">
        <v>-294</v>
      </c>
    </row>
    <row r="285" spans="3:6" x14ac:dyDescent="0.2">
      <c r="C285" s="16">
        <v>44773</v>
      </c>
      <c r="D285" s="9" t="s">
        <v>3</v>
      </c>
      <c r="E285" s="17" t="s">
        <v>98</v>
      </c>
      <c r="F285" s="18">
        <v>-5.92</v>
      </c>
    </row>
    <row r="286" spans="3:6" x14ac:dyDescent="0.2">
      <c r="C286" s="16">
        <v>44773</v>
      </c>
      <c r="D286" s="9" t="s">
        <v>3</v>
      </c>
      <c r="E286" s="17" t="s">
        <v>100</v>
      </c>
      <c r="F286" s="18">
        <v>-27.13</v>
      </c>
    </row>
    <row r="287" spans="3:6" x14ac:dyDescent="0.2">
      <c r="C287" s="16">
        <v>44773</v>
      </c>
      <c r="D287" s="9" t="s">
        <v>3</v>
      </c>
      <c r="E287" s="17" t="s">
        <v>98</v>
      </c>
      <c r="F287" s="18">
        <v>-10.130000000000001</v>
      </c>
    </row>
    <row r="288" spans="3:6" x14ac:dyDescent="0.2">
      <c r="C288" s="16">
        <v>44774</v>
      </c>
      <c r="D288" s="9" t="s">
        <v>303</v>
      </c>
      <c r="E288" s="17" t="s">
        <v>76</v>
      </c>
      <c r="F288" s="18">
        <v>-46000</v>
      </c>
    </row>
    <row r="289" spans="3:6" x14ac:dyDescent="0.2">
      <c r="C289" s="16">
        <v>44774</v>
      </c>
      <c r="D289" s="9" t="s">
        <v>304</v>
      </c>
      <c r="E289" s="17" t="s">
        <v>82</v>
      </c>
      <c r="F289" s="18">
        <v>-2000</v>
      </c>
    </row>
    <row r="290" spans="3:6" x14ac:dyDescent="0.2">
      <c r="C290" s="16">
        <v>44774</v>
      </c>
      <c r="D290" s="9" t="s">
        <v>305</v>
      </c>
      <c r="E290" s="17" t="s">
        <v>72</v>
      </c>
      <c r="F290" s="18">
        <v>-664</v>
      </c>
    </row>
    <row r="291" spans="3:6" x14ac:dyDescent="0.2">
      <c r="C291" s="16">
        <v>44774</v>
      </c>
      <c r="D291" s="9" t="s">
        <v>306</v>
      </c>
      <c r="E291" s="17" t="s">
        <v>78</v>
      </c>
      <c r="F291" s="18">
        <v>-413.45</v>
      </c>
    </row>
    <row r="292" spans="3:6" x14ac:dyDescent="0.2">
      <c r="C292" s="16">
        <v>44774</v>
      </c>
      <c r="D292" s="9" t="s">
        <v>307</v>
      </c>
      <c r="E292" s="17" t="s">
        <v>74</v>
      </c>
      <c r="F292" s="18">
        <v>-3388.05</v>
      </c>
    </row>
    <row r="293" spans="3:6" x14ac:dyDescent="0.2">
      <c r="C293" s="16">
        <v>44789</v>
      </c>
      <c r="D293" s="9" t="s">
        <v>308</v>
      </c>
      <c r="E293" s="17" t="s">
        <v>167</v>
      </c>
      <c r="F293" s="18">
        <v>-580.25</v>
      </c>
    </row>
    <row r="294" spans="3:6" x14ac:dyDescent="0.2">
      <c r="C294" s="16">
        <v>44789</v>
      </c>
      <c r="D294" s="9" t="s">
        <v>309</v>
      </c>
      <c r="E294" s="17" t="s">
        <v>72</v>
      </c>
      <c r="F294" s="18">
        <v>-950.3</v>
      </c>
    </row>
    <row r="295" spans="3:6" x14ac:dyDescent="0.2">
      <c r="C295" s="16">
        <v>44789</v>
      </c>
      <c r="D295" s="9" t="s">
        <v>310</v>
      </c>
      <c r="E295" s="17" t="s">
        <v>74</v>
      </c>
      <c r="F295" s="18">
        <v>-3932.13</v>
      </c>
    </row>
    <row r="296" spans="3:6" x14ac:dyDescent="0.2">
      <c r="C296" s="16">
        <v>44795</v>
      </c>
      <c r="D296" s="9" t="s">
        <v>311</v>
      </c>
      <c r="E296" s="17" t="s">
        <v>70</v>
      </c>
      <c r="F296" s="18">
        <v>-870</v>
      </c>
    </row>
    <row r="297" spans="3:6" x14ac:dyDescent="0.2">
      <c r="C297" s="16">
        <v>44795</v>
      </c>
      <c r="D297" s="9" t="s">
        <v>312</v>
      </c>
      <c r="E297" s="17" t="s">
        <v>87</v>
      </c>
      <c r="F297" s="18">
        <v>-291.43</v>
      </c>
    </row>
    <row r="298" spans="3:6" x14ac:dyDescent="0.2">
      <c r="C298" s="16">
        <v>44795</v>
      </c>
      <c r="D298" s="9" t="s">
        <v>313</v>
      </c>
      <c r="E298" s="17" t="s">
        <v>78</v>
      </c>
      <c r="F298" s="18">
        <v>-242.92</v>
      </c>
    </row>
    <row r="299" spans="3:6" x14ac:dyDescent="0.2">
      <c r="C299" s="16">
        <v>44795</v>
      </c>
      <c r="D299" s="9" t="s">
        <v>314</v>
      </c>
      <c r="E299" s="17" t="s">
        <v>119</v>
      </c>
      <c r="F299" s="18">
        <v>-182.31</v>
      </c>
    </row>
    <row r="300" spans="3:6" x14ac:dyDescent="0.2">
      <c r="C300" s="16">
        <v>44804</v>
      </c>
      <c r="D300" s="9" t="s">
        <v>315</v>
      </c>
      <c r="E300" s="17" t="s">
        <v>316</v>
      </c>
      <c r="F300" s="18">
        <v>-252</v>
      </c>
    </row>
    <row r="301" spans="3:6" x14ac:dyDescent="0.2">
      <c r="C301" s="16">
        <v>44804</v>
      </c>
      <c r="D301" s="9" t="s">
        <v>317</v>
      </c>
      <c r="E301" s="17" t="s">
        <v>82</v>
      </c>
      <c r="F301" s="18">
        <v>-899.44</v>
      </c>
    </row>
    <row r="302" spans="3:6" x14ac:dyDescent="0.2">
      <c r="C302" s="16">
        <v>44804</v>
      </c>
      <c r="D302" s="9" t="s">
        <v>318</v>
      </c>
      <c r="E302" s="17" t="s">
        <v>72</v>
      </c>
      <c r="F302" s="18">
        <v>-456.76</v>
      </c>
    </row>
    <row r="303" spans="3:6" x14ac:dyDescent="0.2">
      <c r="C303" s="16">
        <v>44804</v>
      </c>
      <c r="D303" s="9" t="s">
        <v>3</v>
      </c>
      <c r="E303" s="17" t="s">
        <v>98</v>
      </c>
      <c r="F303" s="18">
        <v>-312.11</v>
      </c>
    </row>
    <row r="304" spans="3:6" x14ac:dyDescent="0.2">
      <c r="C304" s="16">
        <v>44804</v>
      </c>
      <c r="D304" s="9" t="s">
        <v>3</v>
      </c>
      <c r="E304" s="17" t="s">
        <v>100</v>
      </c>
      <c r="F304" s="18">
        <v>-22.3</v>
      </c>
    </row>
    <row r="305" spans="3:6" x14ac:dyDescent="0.2">
      <c r="C305" s="16">
        <v>44804</v>
      </c>
      <c r="D305" s="9" t="s">
        <v>3</v>
      </c>
      <c r="E305" s="17" t="s">
        <v>319</v>
      </c>
      <c r="F305" s="18">
        <v>57988.84</v>
      </c>
    </row>
    <row r="306" spans="3:6" x14ac:dyDescent="0.2">
      <c r="C306" s="16">
        <v>44804</v>
      </c>
      <c r="D306" s="9" t="s">
        <v>3</v>
      </c>
      <c r="E306" s="17" t="s">
        <v>125</v>
      </c>
      <c r="F306" s="18">
        <v>-1710.39</v>
      </c>
    </row>
    <row r="307" spans="3:6" x14ac:dyDescent="0.2">
      <c r="C307" s="16">
        <v>44804</v>
      </c>
      <c r="D307" s="9" t="s">
        <v>3</v>
      </c>
      <c r="E307" s="17" t="s">
        <v>98</v>
      </c>
      <c r="F307" s="18">
        <v>-5.91</v>
      </c>
    </row>
    <row r="308" spans="3:6" x14ac:dyDescent="0.2">
      <c r="C308" s="16">
        <v>44804</v>
      </c>
      <c r="D308" s="9" t="s">
        <v>3</v>
      </c>
      <c r="E308" s="17" t="s">
        <v>320</v>
      </c>
      <c r="F308" s="18">
        <v>1.88</v>
      </c>
    </row>
    <row r="309" spans="3:6" x14ac:dyDescent="0.2">
      <c r="C309" s="16">
        <v>44804</v>
      </c>
      <c r="D309" s="9" t="s">
        <v>3</v>
      </c>
      <c r="E309" s="17" t="s">
        <v>98</v>
      </c>
      <c r="F309" s="18">
        <v>-15.86</v>
      </c>
    </row>
    <row r="310" spans="3:6" x14ac:dyDescent="0.2">
      <c r="C310" s="16">
        <v>44804</v>
      </c>
      <c r="D310" s="9" t="s">
        <v>3</v>
      </c>
      <c r="E310" s="17" t="s">
        <v>98</v>
      </c>
      <c r="F310" s="18">
        <v>-11.74</v>
      </c>
    </row>
    <row r="311" spans="3:6" x14ac:dyDescent="0.2">
      <c r="C311" s="16">
        <v>44804</v>
      </c>
      <c r="D311" s="9" t="s">
        <v>3</v>
      </c>
      <c r="E311" s="17" t="s">
        <v>321</v>
      </c>
      <c r="F311" s="18">
        <v>675</v>
      </c>
    </row>
    <row r="312" spans="3:6" x14ac:dyDescent="0.2">
      <c r="C312" s="16">
        <v>44804</v>
      </c>
      <c r="D312" s="9" t="s">
        <v>3</v>
      </c>
      <c r="E312" s="17" t="s">
        <v>322</v>
      </c>
      <c r="F312" s="18">
        <v>-99.1</v>
      </c>
    </row>
    <row r="313" spans="3:6" x14ac:dyDescent="0.2">
      <c r="C313" s="16">
        <v>44804</v>
      </c>
      <c r="D313" s="9" t="s">
        <v>3</v>
      </c>
      <c r="E313" s="17" t="s">
        <v>101</v>
      </c>
      <c r="F313" s="18">
        <v>-1181.07</v>
      </c>
    </row>
    <row r="314" spans="3:6" x14ac:dyDescent="0.2">
      <c r="C314" s="16">
        <v>44805</v>
      </c>
      <c r="D314" s="9" t="s">
        <v>323</v>
      </c>
      <c r="E314" s="17" t="s">
        <v>76</v>
      </c>
      <c r="F314" s="18">
        <v>-42000</v>
      </c>
    </row>
    <row r="315" spans="3:6" x14ac:dyDescent="0.2">
      <c r="C315" s="16">
        <v>44805</v>
      </c>
      <c r="D315" s="9" t="s">
        <v>324</v>
      </c>
      <c r="E315" s="17" t="s">
        <v>70</v>
      </c>
      <c r="F315" s="18">
        <v>-1275</v>
      </c>
    </row>
    <row r="316" spans="3:6" x14ac:dyDescent="0.2">
      <c r="C316" s="16">
        <v>44805</v>
      </c>
      <c r="D316" s="9" t="s">
        <v>325</v>
      </c>
      <c r="E316" s="17" t="s">
        <v>161</v>
      </c>
      <c r="F316" s="18">
        <v>-84</v>
      </c>
    </row>
    <row r="317" spans="3:6" x14ac:dyDescent="0.2">
      <c r="C317" s="16">
        <v>44805</v>
      </c>
      <c r="D317" s="9" t="s">
        <v>326</v>
      </c>
      <c r="E317" s="17" t="s">
        <v>111</v>
      </c>
      <c r="F317" s="18">
        <v>-806.4</v>
      </c>
    </row>
    <row r="318" spans="3:6" x14ac:dyDescent="0.2">
      <c r="C318" s="16">
        <v>44805</v>
      </c>
      <c r="D318" s="9" t="s">
        <v>327</v>
      </c>
      <c r="E318" s="17" t="s">
        <v>82</v>
      </c>
      <c r="F318" s="18">
        <v>-2000</v>
      </c>
    </row>
    <row r="319" spans="3:6" x14ac:dyDescent="0.2">
      <c r="C319" s="16">
        <v>44805</v>
      </c>
      <c r="D319" s="9" t="s">
        <v>328</v>
      </c>
      <c r="E319" s="17" t="s">
        <v>72</v>
      </c>
      <c r="F319" s="18">
        <v>-664</v>
      </c>
    </row>
    <row r="320" spans="3:6" x14ac:dyDescent="0.2">
      <c r="C320" s="16">
        <v>44805</v>
      </c>
      <c r="D320" s="9" t="s">
        <v>329</v>
      </c>
      <c r="E320" s="17" t="s">
        <v>78</v>
      </c>
      <c r="F320" s="18">
        <v>-413.45</v>
      </c>
    </row>
    <row r="321" spans="3:6" x14ac:dyDescent="0.2">
      <c r="C321" s="16">
        <v>44805</v>
      </c>
      <c r="D321" s="9" t="s">
        <v>330</v>
      </c>
      <c r="E321" s="17" t="s">
        <v>74</v>
      </c>
      <c r="F321" s="18">
        <v>-2910.72</v>
      </c>
    </row>
    <row r="322" spans="3:6" x14ac:dyDescent="0.2">
      <c r="C322" s="16">
        <v>44818</v>
      </c>
      <c r="D322" s="9" t="s">
        <v>331</v>
      </c>
      <c r="E322" s="17" t="s">
        <v>121</v>
      </c>
      <c r="F322" s="18">
        <v>-435</v>
      </c>
    </row>
    <row r="323" spans="3:6" x14ac:dyDescent="0.2">
      <c r="C323" s="16">
        <v>44818</v>
      </c>
      <c r="D323" s="9" t="s">
        <v>332</v>
      </c>
      <c r="E323" s="17" t="s">
        <v>72</v>
      </c>
      <c r="F323" s="18">
        <v>-88.11</v>
      </c>
    </row>
    <row r="324" spans="3:6" x14ac:dyDescent="0.2">
      <c r="C324" s="16">
        <v>44818</v>
      </c>
      <c r="D324" s="9" t="s">
        <v>333</v>
      </c>
      <c r="E324" s="17" t="s">
        <v>334</v>
      </c>
      <c r="F324" s="18">
        <v>-5891.93</v>
      </c>
    </row>
    <row r="325" spans="3:6" x14ac:dyDescent="0.2">
      <c r="C325" s="16">
        <v>44826</v>
      </c>
      <c r="D325" s="9" t="s">
        <v>335</v>
      </c>
      <c r="E325" s="17" t="s">
        <v>87</v>
      </c>
      <c r="F325" s="18">
        <v>-306.64</v>
      </c>
    </row>
    <row r="326" spans="3:6" x14ac:dyDescent="0.2">
      <c r="C326" s="16">
        <v>44826</v>
      </c>
      <c r="D326" s="9" t="s">
        <v>336</v>
      </c>
      <c r="E326" s="17" t="s">
        <v>78</v>
      </c>
      <c r="F326" s="18">
        <v>-834.48</v>
      </c>
    </row>
    <row r="327" spans="3:6" x14ac:dyDescent="0.2">
      <c r="C327" s="16">
        <v>44826</v>
      </c>
      <c r="D327" s="9" t="s">
        <v>337</v>
      </c>
      <c r="E327" s="17" t="s">
        <v>74</v>
      </c>
      <c r="F327" s="18">
        <v>-4117.51</v>
      </c>
    </row>
    <row r="328" spans="3:6" x14ac:dyDescent="0.2">
      <c r="C328" s="16">
        <v>44826</v>
      </c>
      <c r="D328" s="9" t="s">
        <v>338</v>
      </c>
      <c r="E328" s="17" t="s">
        <v>339</v>
      </c>
      <c r="F328" s="18">
        <v>-150</v>
      </c>
    </row>
    <row r="329" spans="3:6" x14ac:dyDescent="0.2">
      <c r="C329" s="16">
        <v>44834</v>
      </c>
      <c r="D329" s="9" t="s">
        <v>340</v>
      </c>
      <c r="E329" s="17" t="s">
        <v>341</v>
      </c>
      <c r="F329" s="18">
        <v>-4.6500000000000004</v>
      </c>
    </row>
    <row r="330" spans="3:6" x14ac:dyDescent="0.2">
      <c r="C330" s="16">
        <v>44834</v>
      </c>
      <c r="D330" s="9" t="s">
        <v>342</v>
      </c>
      <c r="E330" s="17" t="s">
        <v>343</v>
      </c>
      <c r="F330" s="18">
        <v>-134.68</v>
      </c>
    </row>
    <row r="331" spans="3:6" x14ac:dyDescent="0.2">
      <c r="C331" s="16">
        <v>44834</v>
      </c>
      <c r="D331" s="9" t="s">
        <v>344</v>
      </c>
      <c r="E331" s="17" t="s">
        <v>82</v>
      </c>
      <c r="F331" s="18">
        <v>-1350.62</v>
      </c>
    </row>
    <row r="332" spans="3:6" x14ac:dyDescent="0.2">
      <c r="C332" s="16">
        <v>44834</v>
      </c>
      <c r="D332" s="9" t="s">
        <v>345</v>
      </c>
      <c r="E332" s="17" t="s">
        <v>72</v>
      </c>
      <c r="F332" s="18">
        <v>-1454.63</v>
      </c>
    </row>
    <row r="333" spans="3:6" x14ac:dyDescent="0.2">
      <c r="C333" s="16">
        <v>44834</v>
      </c>
      <c r="D333" s="9" t="s">
        <v>3</v>
      </c>
      <c r="E333" s="17" t="s">
        <v>346</v>
      </c>
      <c r="F333" s="18">
        <v>-160</v>
      </c>
    </row>
    <row r="334" spans="3:6" x14ac:dyDescent="0.2">
      <c r="C334" s="16">
        <v>44834</v>
      </c>
      <c r="D334" s="9" t="s">
        <v>3</v>
      </c>
      <c r="E334" s="17" t="s">
        <v>126</v>
      </c>
      <c r="F334" s="18">
        <v>-294</v>
      </c>
    </row>
    <row r="335" spans="3:6" x14ac:dyDescent="0.2">
      <c r="C335" s="16">
        <v>44834</v>
      </c>
      <c r="D335" s="9" t="s">
        <v>3</v>
      </c>
      <c r="E335" s="17" t="s">
        <v>125</v>
      </c>
      <c r="F335" s="18">
        <v>-1268.07</v>
      </c>
    </row>
    <row r="336" spans="3:6" x14ac:dyDescent="0.2">
      <c r="C336" s="16">
        <v>44834</v>
      </c>
      <c r="D336" s="9" t="s">
        <v>3</v>
      </c>
      <c r="E336" s="17" t="s">
        <v>347</v>
      </c>
      <c r="F336" s="18">
        <v>1560</v>
      </c>
    </row>
    <row r="337" spans="1:7" x14ac:dyDescent="0.2">
      <c r="C337" s="16">
        <v>44834</v>
      </c>
      <c r="D337" s="9" t="s">
        <v>3</v>
      </c>
      <c r="E337" s="17" t="s">
        <v>98</v>
      </c>
      <c r="F337" s="18">
        <v>-6.31</v>
      </c>
    </row>
    <row r="338" spans="1:7" x14ac:dyDescent="0.2">
      <c r="C338" s="16">
        <v>44834</v>
      </c>
      <c r="D338" s="9" t="s">
        <v>3</v>
      </c>
      <c r="E338" s="17" t="s">
        <v>348</v>
      </c>
      <c r="F338" s="18">
        <v>67012.490000000005</v>
      </c>
    </row>
    <row r="339" spans="1:7" x14ac:dyDescent="0.2">
      <c r="C339" s="16">
        <v>44834</v>
      </c>
      <c r="D339" s="9" t="s">
        <v>3</v>
      </c>
      <c r="E339" s="17" t="s">
        <v>98</v>
      </c>
      <c r="F339" s="18">
        <v>-11.74</v>
      </c>
    </row>
    <row r="340" spans="1:7" x14ac:dyDescent="0.2">
      <c r="C340" s="16">
        <v>44834</v>
      </c>
      <c r="D340" s="9" t="s">
        <v>3</v>
      </c>
      <c r="E340" s="17" t="s">
        <v>98</v>
      </c>
      <c r="F340" s="18">
        <v>-499.99</v>
      </c>
    </row>
    <row r="341" spans="1:7" x14ac:dyDescent="0.2">
      <c r="C341" s="16">
        <v>44834</v>
      </c>
      <c r="D341" s="9" t="s">
        <v>3</v>
      </c>
      <c r="E341" s="17" t="s">
        <v>101</v>
      </c>
      <c r="F341" s="18">
        <v>-1265.5</v>
      </c>
    </row>
    <row r="342" spans="1:7" x14ac:dyDescent="0.2">
      <c r="C342" s="16">
        <v>44834</v>
      </c>
      <c r="D342" s="9" t="s">
        <v>3</v>
      </c>
      <c r="E342" s="17" t="s">
        <v>349</v>
      </c>
      <c r="F342" s="18">
        <v>-985</v>
      </c>
    </row>
    <row r="343" spans="1:7" x14ac:dyDescent="0.2">
      <c r="C343" s="16">
        <v>44834</v>
      </c>
      <c r="D343" s="9" t="s">
        <v>3</v>
      </c>
      <c r="E343" s="17" t="s">
        <v>98</v>
      </c>
      <c r="F343" s="18">
        <v>-15.86</v>
      </c>
    </row>
    <row r="344" spans="1:7" x14ac:dyDescent="0.2">
      <c r="D344" s="9" t="s">
        <v>3</v>
      </c>
      <c r="E344" s="17" t="s">
        <v>147</v>
      </c>
      <c r="G344" s="18">
        <f>515435.45-512438.36</f>
        <v>2997.0900000000256</v>
      </c>
    </row>
    <row r="345" spans="1:7" x14ac:dyDescent="0.2">
      <c r="A345" s="9" t="s">
        <v>3</v>
      </c>
      <c r="C345" s="16">
        <v>44834</v>
      </c>
      <c r="D345" s="9" t="s">
        <v>3</v>
      </c>
      <c r="E345" s="17" t="s">
        <v>350</v>
      </c>
      <c r="G345" s="18">
        <v>47668.08</v>
      </c>
    </row>
    <row r="346" spans="1:7" x14ac:dyDescent="0.2">
      <c r="B346" s="9" t="s">
        <v>3</v>
      </c>
    </row>
    <row r="348" spans="1:7" x14ac:dyDescent="0.2">
      <c r="A348" s="9" t="s">
        <v>351</v>
      </c>
      <c r="C348" s="16">
        <v>44470</v>
      </c>
      <c r="D348" s="9" t="s">
        <v>3</v>
      </c>
      <c r="E348" s="17" t="s">
        <v>68</v>
      </c>
    </row>
    <row r="349" spans="1:7" x14ac:dyDescent="0.2">
      <c r="B349" s="9" t="s">
        <v>352</v>
      </c>
      <c r="C349" s="16">
        <v>44500</v>
      </c>
      <c r="D349" s="9" t="s">
        <v>3</v>
      </c>
      <c r="E349" s="17" t="s">
        <v>96</v>
      </c>
      <c r="F349" s="18">
        <v>150</v>
      </c>
    </row>
    <row r="350" spans="1:7" x14ac:dyDescent="0.2">
      <c r="D350" s="9" t="s">
        <v>3</v>
      </c>
      <c r="E350" s="17" t="s">
        <v>147</v>
      </c>
      <c r="G350" s="18">
        <f>150-0</f>
        <v>150</v>
      </c>
    </row>
    <row r="351" spans="1:7" x14ac:dyDescent="0.2">
      <c r="C351" s="16">
        <v>44561</v>
      </c>
      <c r="D351" s="9" t="s">
        <v>3</v>
      </c>
      <c r="E351" s="17" t="s">
        <v>148</v>
      </c>
      <c r="G351" s="18">
        <v>150</v>
      </c>
    </row>
    <row r="352" spans="1:7" x14ac:dyDescent="0.2">
      <c r="D352" s="9" t="s">
        <v>3</v>
      </c>
      <c r="E352" s="17" t="s">
        <v>3</v>
      </c>
    </row>
    <row r="353" spans="1:7" x14ac:dyDescent="0.2">
      <c r="C353" s="16">
        <v>44562</v>
      </c>
      <c r="D353" s="9" t="s">
        <v>3</v>
      </c>
      <c r="E353" s="17" t="s">
        <v>68</v>
      </c>
      <c r="G353" s="18">
        <v>150</v>
      </c>
    </row>
    <row r="354" spans="1:7" x14ac:dyDescent="0.2">
      <c r="A354" s="9" t="s">
        <v>3</v>
      </c>
      <c r="C354" s="16">
        <v>44834</v>
      </c>
      <c r="D354" s="9" t="s">
        <v>3</v>
      </c>
      <c r="E354" s="17" t="s">
        <v>350</v>
      </c>
      <c r="G354" s="18">
        <v>150</v>
      </c>
    </row>
    <row r="355" spans="1:7" x14ac:dyDescent="0.2">
      <c r="B355" s="9" t="s">
        <v>3</v>
      </c>
    </row>
    <row r="357" spans="1:7" x14ac:dyDescent="0.2">
      <c r="A357" s="9" t="s">
        <v>353</v>
      </c>
      <c r="C357" s="16">
        <v>44470</v>
      </c>
      <c r="D357" s="9" t="s">
        <v>3</v>
      </c>
      <c r="E357" s="17" t="s">
        <v>68</v>
      </c>
      <c r="G357" s="18">
        <v>88.4</v>
      </c>
    </row>
    <row r="358" spans="1:7" x14ac:dyDescent="0.2">
      <c r="B358" s="9" t="s">
        <v>354</v>
      </c>
      <c r="C358" s="16">
        <v>44561</v>
      </c>
      <c r="D358" s="9" t="s">
        <v>3</v>
      </c>
      <c r="E358" s="17" t="s">
        <v>148</v>
      </c>
      <c r="G358" s="18">
        <v>88.4</v>
      </c>
    </row>
    <row r="359" spans="1:7" x14ac:dyDescent="0.2">
      <c r="D359" s="9" t="s">
        <v>3</v>
      </c>
      <c r="E359" s="17" t="s">
        <v>3</v>
      </c>
    </row>
    <row r="360" spans="1:7" x14ac:dyDescent="0.2">
      <c r="C360" s="16">
        <v>44562</v>
      </c>
      <c r="D360" s="9" t="s">
        <v>3</v>
      </c>
      <c r="E360" s="17" t="s">
        <v>68</v>
      </c>
      <c r="G360" s="18">
        <v>88.4</v>
      </c>
    </row>
    <row r="361" spans="1:7" s="31" customFormat="1" ht="20.399999999999999" x14ac:dyDescent="0.3">
      <c r="A361" s="27"/>
      <c r="B361" s="27"/>
      <c r="C361" s="28">
        <v>44694</v>
      </c>
      <c r="D361" s="27" t="s">
        <v>246</v>
      </c>
      <c r="E361" s="29" t="s">
        <v>355</v>
      </c>
      <c r="F361" s="30">
        <v>-88.4</v>
      </c>
      <c r="G361" s="30"/>
    </row>
    <row r="362" spans="1:7" s="31" customFormat="1" ht="20.399999999999999" x14ac:dyDescent="0.3">
      <c r="A362" s="27"/>
      <c r="B362" s="27"/>
      <c r="C362" s="28">
        <v>44694</v>
      </c>
      <c r="D362" s="27" t="s">
        <v>246</v>
      </c>
      <c r="E362" s="29" t="s">
        <v>356</v>
      </c>
      <c r="F362" s="30">
        <v>259.86</v>
      </c>
      <c r="G362" s="30"/>
    </row>
    <row r="363" spans="1:7" x14ac:dyDescent="0.2">
      <c r="D363" s="9" t="s">
        <v>3</v>
      </c>
      <c r="E363" s="17" t="s">
        <v>147</v>
      </c>
      <c r="G363" s="18">
        <f>259.86-88.4</f>
        <v>171.46</v>
      </c>
    </row>
    <row r="364" spans="1:7" x14ac:dyDescent="0.2">
      <c r="A364" s="9" t="s">
        <v>3</v>
      </c>
      <c r="C364" s="16">
        <v>44834</v>
      </c>
      <c r="D364" s="9" t="s">
        <v>3</v>
      </c>
      <c r="E364" s="17" t="s">
        <v>350</v>
      </c>
      <c r="G364" s="18">
        <v>259.86</v>
      </c>
    </row>
    <row r="365" spans="1:7" x14ac:dyDescent="0.2">
      <c r="B365" s="9" t="s">
        <v>3</v>
      </c>
    </row>
    <row r="367" spans="1:7" x14ac:dyDescent="0.2">
      <c r="A367" s="9" t="s">
        <v>357</v>
      </c>
      <c r="C367" s="16">
        <v>44470</v>
      </c>
      <c r="D367" s="9" t="s">
        <v>3</v>
      </c>
      <c r="E367" s="17" t="s">
        <v>68</v>
      </c>
      <c r="G367" s="18">
        <v>-416.01</v>
      </c>
    </row>
    <row r="368" spans="1:7" x14ac:dyDescent="0.2">
      <c r="B368" s="9" t="s">
        <v>174</v>
      </c>
      <c r="C368" s="16">
        <v>44500</v>
      </c>
      <c r="D368" s="9" t="s">
        <v>3</v>
      </c>
      <c r="E368" s="17" t="s">
        <v>358</v>
      </c>
      <c r="F368" s="18">
        <v>-35.42</v>
      </c>
    </row>
    <row r="369" spans="3:7" x14ac:dyDescent="0.2">
      <c r="C369" s="16">
        <v>44530</v>
      </c>
      <c r="D369" s="9" t="s">
        <v>3</v>
      </c>
      <c r="E369" s="17" t="s">
        <v>359</v>
      </c>
      <c r="F369" s="18">
        <v>-33.840000000000003</v>
      </c>
    </row>
    <row r="370" spans="3:7" x14ac:dyDescent="0.2">
      <c r="C370" s="16">
        <v>44561</v>
      </c>
      <c r="D370" s="9" t="s">
        <v>3</v>
      </c>
      <c r="E370" s="17" t="s">
        <v>360</v>
      </c>
      <c r="F370" s="18">
        <v>-18.190000000000001</v>
      </c>
    </row>
    <row r="371" spans="3:7" x14ac:dyDescent="0.2">
      <c r="D371" s="9" t="s">
        <v>3</v>
      </c>
      <c r="E371" s="17" t="s">
        <v>147</v>
      </c>
      <c r="G371" s="18">
        <f>0-87.45</f>
        <v>-87.45</v>
      </c>
    </row>
    <row r="372" spans="3:7" x14ac:dyDescent="0.2">
      <c r="C372" s="16">
        <v>44561</v>
      </c>
      <c r="D372" s="9" t="s">
        <v>3</v>
      </c>
      <c r="E372" s="17" t="s">
        <v>148</v>
      </c>
      <c r="G372" s="18">
        <v>-503.46</v>
      </c>
    </row>
    <row r="373" spans="3:7" x14ac:dyDescent="0.2">
      <c r="D373" s="9" t="s">
        <v>3</v>
      </c>
      <c r="E373" s="17" t="s">
        <v>3</v>
      </c>
    </row>
    <row r="374" spans="3:7" x14ac:dyDescent="0.2">
      <c r="C374" s="16">
        <v>44562</v>
      </c>
      <c r="D374" s="9" t="s">
        <v>3</v>
      </c>
      <c r="E374" s="17" t="s">
        <v>68</v>
      </c>
      <c r="G374" s="18">
        <v>-503.46</v>
      </c>
    </row>
    <row r="375" spans="3:7" x14ac:dyDescent="0.2">
      <c r="C375" s="16">
        <v>44592</v>
      </c>
      <c r="D375" s="9" t="s">
        <v>3</v>
      </c>
      <c r="E375" s="17" t="s">
        <v>174</v>
      </c>
      <c r="F375" s="18">
        <v>472.81</v>
      </c>
    </row>
    <row r="376" spans="3:7" x14ac:dyDescent="0.2">
      <c r="C376" s="16">
        <v>44592</v>
      </c>
      <c r="D376" s="9" t="s">
        <v>3</v>
      </c>
      <c r="E376" s="17" t="s">
        <v>47</v>
      </c>
      <c r="F376" s="18">
        <v>30.65</v>
      </c>
    </row>
    <row r="377" spans="3:7" x14ac:dyDescent="0.2">
      <c r="C377" s="16">
        <v>44592</v>
      </c>
      <c r="D377" s="9" t="s">
        <v>3</v>
      </c>
      <c r="E377" s="17" t="s">
        <v>361</v>
      </c>
      <c r="F377" s="18">
        <v>-36.46</v>
      </c>
    </row>
    <row r="378" spans="3:7" x14ac:dyDescent="0.2">
      <c r="C378" s="16">
        <v>44620</v>
      </c>
      <c r="D378" s="9" t="s">
        <v>3</v>
      </c>
      <c r="E378" s="17" t="s">
        <v>362</v>
      </c>
      <c r="F378" s="18">
        <v>-25.55</v>
      </c>
    </row>
    <row r="379" spans="3:7" x14ac:dyDescent="0.2">
      <c r="C379" s="16">
        <v>44651</v>
      </c>
      <c r="D379" s="9" t="s">
        <v>3</v>
      </c>
      <c r="E379" s="17" t="s">
        <v>363</v>
      </c>
      <c r="F379" s="18">
        <v>-26.06</v>
      </c>
    </row>
    <row r="380" spans="3:7" x14ac:dyDescent="0.2">
      <c r="C380" s="16">
        <v>44681</v>
      </c>
      <c r="D380" s="9" t="s">
        <v>3</v>
      </c>
      <c r="E380" s="17" t="s">
        <v>364</v>
      </c>
      <c r="F380" s="18">
        <v>-50.22</v>
      </c>
    </row>
    <row r="381" spans="3:7" x14ac:dyDescent="0.2">
      <c r="C381" s="16">
        <v>44712</v>
      </c>
      <c r="D381" s="9" t="s">
        <v>3</v>
      </c>
      <c r="E381" s="17" t="s">
        <v>365</v>
      </c>
      <c r="F381" s="18">
        <v>-40.03</v>
      </c>
    </row>
    <row r="382" spans="3:7" x14ac:dyDescent="0.2">
      <c r="C382" s="16">
        <v>44742</v>
      </c>
      <c r="D382" s="9" t="s">
        <v>3</v>
      </c>
      <c r="E382" s="17" t="s">
        <v>366</v>
      </c>
      <c r="F382" s="18">
        <v>-20.61</v>
      </c>
    </row>
    <row r="383" spans="3:7" x14ac:dyDescent="0.2">
      <c r="C383" s="16">
        <v>44773</v>
      </c>
      <c r="D383" s="9" t="s">
        <v>3</v>
      </c>
      <c r="E383" s="17" t="s">
        <v>367</v>
      </c>
      <c r="F383" s="18">
        <v>-35.58</v>
      </c>
    </row>
    <row r="384" spans="3:7" x14ac:dyDescent="0.2">
      <c r="C384" s="16">
        <v>44804</v>
      </c>
      <c r="D384" s="9" t="s">
        <v>3</v>
      </c>
      <c r="E384" s="17" t="s">
        <v>368</v>
      </c>
      <c r="F384" s="18">
        <v>-24.91</v>
      </c>
    </row>
    <row r="385" spans="1:7" x14ac:dyDescent="0.2">
      <c r="C385" s="16">
        <v>44834</v>
      </c>
      <c r="D385" s="9" t="s">
        <v>3</v>
      </c>
      <c r="E385" s="17" t="s">
        <v>369</v>
      </c>
      <c r="F385" s="18">
        <v>-13.54</v>
      </c>
    </row>
    <row r="386" spans="1:7" x14ac:dyDescent="0.2">
      <c r="D386" s="9" t="s">
        <v>3</v>
      </c>
      <c r="E386" s="17" t="s">
        <v>147</v>
      </c>
      <c r="G386" s="18">
        <f>503.46-272.96</f>
        <v>230.5</v>
      </c>
    </row>
    <row r="387" spans="1:7" x14ac:dyDescent="0.2">
      <c r="A387" s="9" t="s">
        <v>3</v>
      </c>
      <c r="C387" s="16">
        <v>44834</v>
      </c>
      <c r="D387" s="9" t="s">
        <v>3</v>
      </c>
      <c r="E387" s="17" t="s">
        <v>350</v>
      </c>
      <c r="G387" s="18">
        <v>-272.95999999999998</v>
      </c>
    </row>
    <row r="388" spans="1:7" x14ac:dyDescent="0.2">
      <c r="B388" s="9" t="s">
        <v>3</v>
      </c>
    </row>
    <row r="390" spans="1:7" x14ac:dyDescent="0.2">
      <c r="A390" s="9" t="s">
        <v>370</v>
      </c>
      <c r="C390" s="16">
        <v>44470</v>
      </c>
      <c r="D390" s="9" t="s">
        <v>3</v>
      </c>
      <c r="E390" s="17" t="s">
        <v>68</v>
      </c>
      <c r="G390" s="18">
        <v>-75000</v>
      </c>
    </row>
    <row r="391" spans="1:7" x14ac:dyDescent="0.2">
      <c r="B391" s="9" t="s">
        <v>371</v>
      </c>
      <c r="C391" s="16">
        <v>44561</v>
      </c>
      <c r="D391" s="9" t="s">
        <v>3</v>
      </c>
      <c r="E391" s="17" t="s">
        <v>148</v>
      </c>
      <c r="G391" s="18">
        <v>-75000</v>
      </c>
    </row>
    <row r="392" spans="1:7" x14ac:dyDescent="0.2">
      <c r="D392" s="9" t="s">
        <v>3</v>
      </c>
      <c r="E392" s="17" t="s">
        <v>3</v>
      </c>
    </row>
    <row r="393" spans="1:7" x14ac:dyDescent="0.2">
      <c r="C393" s="16">
        <v>44562</v>
      </c>
      <c r="D393" s="9" t="s">
        <v>3</v>
      </c>
      <c r="E393" s="17" t="s">
        <v>68</v>
      </c>
      <c r="G393" s="18">
        <v>-75000</v>
      </c>
    </row>
    <row r="394" spans="1:7" x14ac:dyDescent="0.2">
      <c r="A394" s="9" t="s">
        <v>3</v>
      </c>
      <c r="C394" s="16">
        <v>44834</v>
      </c>
      <c r="D394" s="9" t="s">
        <v>3</v>
      </c>
      <c r="E394" s="17" t="s">
        <v>350</v>
      </c>
      <c r="G394" s="18">
        <v>-75000</v>
      </c>
    </row>
    <row r="395" spans="1:7" x14ac:dyDescent="0.2">
      <c r="B395" s="9" t="s">
        <v>3</v>
      </c>
    </row>
    <row r="397" spans="1:7" x14ac:dyDescent="0.2">
      <c r="A397" s="9" t="s">
        <v>372</v>
      </c>
      <c r="C397" s="16">
        <v>44470</v>
      </c>
      <c r="D397" s="9" t="s">
        <v>3</v>
      </c>
      <c r="E397" s="17" t="s">
        <v>68</v>
      </c>
      <c r="G397" s="18">
        <v>62660.11</v>
      </c>
    </row>
    <row r="398" spans="1:7" x14ac:dyDescent="0.2">
      <c r="B398" s="9" t="s">
        <v>373</v>
      </c>
      <c r="C398" s="16">
        <v>44561</v>
      </c>
      <c r="D398" s="9" t="s">
        <v>3</v>
      </c>
      <c r="E398" s="17" t="s">
        <v>148</v>
      </c>
      <c r="G398" s="18">
        <v>62660.11</v>
      </c>
    </row>
    <row r="399" spans="1:7" x14ac:dyDescent="0.2">
      <c r="D399" s="9" t="s">
        <v>3</v>
      </c>
      <c r="E399" s="17" t="s">
        <v>3</v>
      </c>
    </row>
    <row r="400" spans="1:7" x14ac:dyDescent="0.2">
      <c r="C400" s="16">
        <v>44562</v>
      </c>
      <c r="D400" s="9" t="s">
        <v>3</v>
      </c>
      <c r="E400" s="17" t="s">
        <v>68</v>
      </c>
      <c r="G400" s="18">
        <v>30594.07</v>
      </c>
    </row>
    <row r="401" spans="1:7" x14ac:dyDescent="0.2">
      <c r="A401" s="9" t="s">
        <v>3</v>
      </c>
      <c r="C401" s="16">
        <v>44834</v>
      </c>
      <c r="D401" s="9" t="s">
        <v>3</v>
      </c>
      <c r="E401" s="17" t="s">
        <v>350</v>
      </c>
      <c r="G401" s="18">
        <v>30594.07</v>
      </c>
    </row>
    <row r="402" spans="1:7" x14ac:dyDescent="0.2">
      <c r="B402" s="9" t="s">
        <v>3</v>
      </c>
    </row>
    <row r="404" spans="1:7" x14ac:dyDescent="0.2">
      <c r="A404" s="9" t="s">
        <v>374</v>
      </c>
      <c r="C404" s="16">
        <v>44470</v>
      </c>
      <c r="D404" s="9" t="s">
        <v>3</v>
      </c>
      <c r="E404" s="17" t="s">
        <v>68</v>
      </c>
      <c r="G404" s="18">
        <v>-183280.19</v>
      </c>
    </row>
    <row r="405" spans="1:7" x14ac:dyDescent="0.2">
      <c r="B405" s="9" t="s">
        <v>18</v>
      </c>
      <c r="C405" s="16">
        <v>44500</v>
      </c>
      <c r="D405" s="9" t="s">
        <v>3</v>
      </c>
      <c r="E405" s="17" t="s">
        <v>375</v>
      </c>
      <c r="F405" s="18">
        <v>-38732.720000000001</v>
      </c>
    </row>
    <row r="406" spans="1:7" x14ac:dyDescent="0.2">
      <c r="C406" s="16">
        <v>44530</v>
      </c>
      <c r="D406" s="9" t="s">
        <v>3</v>
      </c>
      <c r="E406" s="17" t="s">
        <v>376</v>
      </c>
      <c r="F406" s="18">
        <v>-41639.47</v>
      </c>
    </row>
    <row r="407" spans="1:7" x14ac:dyDescent="0.2">
      <c r="C407" s="16">
        <v>44530</v>
      </c>
      <c r="D407" s="9" t="s">
        <v>3</v>
      </c>
      <c r="E407" s="17" t="s">
        <v>128</v>
      </c>
      <c r="F407" s="18">
        <v>88.2</v>
      </c>
    </row>
    <row r="408" spans="1:7" x14ac:dyDescent="0.2">
      <c r="C408" s="16">
        <v>44561</v>
      </c>
      <c r="D408" s="9" t="s">
        <v>3</v>
      </c>
      <c r="E408" s="17" t="s">
        <v>377</v>
      </c>
      <c r="F408" s="18">
        <v>-46164.67</v>
      </c>
    </row>
    <row r="409" spans="1:7" x14ac:dyDescent="0.2">
      <c r="D409" s="9" t="s">
        <v>3</v>
      </c>
      <c r="E409" s="17" t="s">
        <v>147</v>
      </c>
      <c r="G409" s="18">
        <f>88.2-126536.86</f>
        <v>-126448.66</v>
      </c>
    </row>
    <row r="410" spans="1:7" x14ac:dyDescent="0.2">
      <c r="C410" s="16">
        <v>44561</v>
      </c>
      <c r="D410" s="9" t="s">
        <v>3</v>
      </c>
      <c r="E410" s="17" t="s">
        <v>148</v>
      </c>
      <c r="G410" s="18">
        <v>-309728.84999999998</v>
      </c>
    </row>
    <row r="411" spans="1:7" x14ac:dyDescent="0.2">
      <c r="D411" s="9" t="s">
        <v>3</v>
      </c>
      <c r="E411" s="17" t="s">
        <v>3</v>
      </c>
    </row>
    <row r="412" spans="1:7" x14ac:dyDescent="0.2">
      <c r="C412" s="16">
        <v>44562</v>
      </c>
      <c r="D412" s="9" t="s">
        <v>3</v>
      </c>
      <c r="E412" s="17" t="s">
        <v>68</v>
      </c>
    </row>
    <row r="413" spans="1:7" x14ac:dyDescent="0.2">
      <c r="C413" s="16">
        <v>44592</v>
      </c>
      <c r="D413" s="9" t="s">
        <v>3</v>
      </c>
      <c r="E413" s="17" t="s">
        <v>378</v>
      </c>
      <c r="F413" s="18">
        <v>-43139.82</v>
      </c>
    </row>
    <row r="414" spans="1:7" x14ac:dyDescent="0.2">
      <c r="C414" s="16">
        <v>44620</v>
      </c>
      <c r="D414" s="9" t="s">
        <v>3</v>
      </c>
      <c r="E414" s="17" t="s">
        <v>379</v>
      </c>
      <c r="F414" s="18">
        <v>-45384.42</v>
      </c>
    </row>
    <row r="415" spans="1:7" x14ac:dyDescent="0.2">
      <c r="C415" s="16">
        <v>44637</v>
      </c>
      <c r="D415" s="9" t="s">
        <v>201</v>
      </c>
      <c r="E415" s="17" t="s">
        <v>380</v>
      </c>
      <c r="F415" s="18">
        <v>160</v>
      </c>
    </row>
    <row r="416" spans="1:7" x14ac:dyDescent="0.2">
      <c r="C416" s="16">
        <v>44637</v>
      </c>
      <c r="D416" s="9" t="s">
        <v>201</v>
      </c>
      <c r="E416" s="17" t="s">
        <v>381</v>
      </c>
      <c r="F416" s="18">
        <v>125</v>
      </c>
    </row>
    <row r="417" spans="3:6" x14ac:dyDescent="0.2">
      <c r="C417" s="16">
        <v>44651</v>
      </c>
      <c r="D417" s="9" t="s">
        <v>3</v>
      </c>
      <c r="E417" s="17" t="s">
        <v>382</v>
      </c>
      <c r="F417" s="18">
        <v>-47915.44</v>
      </c>
    </row>
    <row r="418" spans="3:6" x14ac:dyDescent="0.2">
      <c r="C418" s="16">
        <v>44669</v>
      </c>
      <c r="D418" s="9" t="s">
        <v>222</v>
      </c>
      <c r="E418" s="17" t="s">
        <v>383</v>
      </c>
      <c r="F418" s="18">
        <v>154</v>
      </c>
    </row>
    <row r="419" spans="3:6" x14ac:dyDescent="0.2">
      <c r="C419" s="16">
        <v>44681</v>
      </c>
      <c r="D419" s="9" t="s">
        <v>3</v>
      </c>
      <c r="E419" s="17" t="s">
        <v>384</v>
      </c>
      <c r="F419" s="18">
        <v>-47972.63</v>
      </c>
    </row>
    <row r="420" spans="3:6" x14ac:dyDescent="0.2">
      <c r="C420" s="16">
        <v>44712</v>
      </c>
      <c r="D420" s="9" t="s">
        <v>3</v>
      </c>
      <c r="E420" s="17" t="s">
        <v>385</v>
      </c>
      <c r="F420" s="18">
        <v>-54028.84</v>
      </c>
    </row>
    <row r="421" spans="3:6" x14ac:dyDescent="0.2">
      <c r="C421" s="16">
        <v>44712</v>
      </c>
      <c r="D421" s="9" t="s">
        <v>3</v>
      </c>
      <c r="E421" s="17" t="s">
        <v>256</v>
      </c>
      <c r="F421" s="18">
        <v>-0.08</v>
      </c>
    </row>
    <row r="422" spans="3:6" x14ac:dyDescent="0.2">
      <c r="C422" s="16">
        <v>44727</v>
      </c>
      <c r="D422" s="9" t="s">
        <v>272</v>
      </c>
      <c r="E422" s="17" t="s">
        <v>386</v>
      </c>
      <c r="F422" s="18">
        <v>86.23</v>
      </c>
    </row>
    <row r="423" spans="3:6" x14ac:dyDescent="0.2">
      <c r="C423" s="16">
        <v>44742</v>
      </c>
      <c r="D423" s="9" t="s">
        <v>3</v>
      </c>
      <c r="E423" s="17" t="s">
        <v>284</v>
      </c>
      <c r="F423" s="18">
        <v>5.39</v>
      </c>
    </row>
    <row r="424" spans="3:6" x14ac:dyDescent="0.2">
      <c r="C424" s="16">
        <v>44742</v>
      </c>
      <c r="D424" s="9" t="s">
        <v>3</v>
      </c>
      <c r="E424" s="17" t="s">
        <v>387</v>
      </c>
      <c r="F424" s="18">
        <v>-54409.43</v>
      </c>
    </row>
    <row r="425" spans="3:6" x14ac:dyDescent="0.2">
      <c r="C425" s="16">
        <v>44773</v>
      </c>
      <c r="D425" s="9" t="s">
        <v>3</v>
      </c>
      <c r="E425" s="17" t="s">
        <v>388</v>
      </c>
      <c r="F425" s="18">
        <v>-57315.42</v>
      </c>
    </row>
    <row r="426" spans="3:6" x14ac:dyDescent="0.2">
      <c r="C426" s="16">
        <v>44804</v>
      </c>
      <c r="D426" s="9" t="s">
        <v>315</v>
      </c>
      <c r="E426" s="17" t="s">
        <v>389</v>
      </c>
      <c r="F426" s="18">
        <v>252</v>
      </c>
    </row>
    <row r="427" spans="3:6" x14ac:dyDescent="0.2">
      <c r="C427" s="16">
        <v>44804</v>
      </c>
      <c r="D427" s="9" t="s">
        <v>3</v>
      </c>
      <c r="E427" s="17" t="s">
        <v>390</v>
      </c>
      <c r="F427" s="18">
        <v>-53731.1</v>
      </c>
    </row>
    <row r="428" spans="3:6" x14ac:dyDescent="0.2">
      <c r="C428" s="16">
        <v>44804</v>
      </c>
      <c r="D428" s="9" t="s">
        <v>3</v>
      </c>
      <c r="E428" s="17" t="s">
        <v>322</v>
      </c>
      <c r="F428" s="18">
        <v>99.1</v>
      </c>
    </row>
    <row r="429" spans="3:6" x14ac:dyDescent="0.2">
      <c r="C429" s="16">
        <v>44804</v>
      </c>
      <c r="D429" s="9" t="s">
        <v>3</v>
      </c>
      <c r="E429" s="17" t="s">
        <v>320</v>
      </c>
      <c r="F429" s="18">
        <v>-1.88</v>
      </c>
    </row>
    <row r="430" spans="3:6" x14ac:dyDescent="0.2">
      <c r="C430" s="16">
        <v>44834</v>
      </c>
      <c r="D430" s="9" t="s">
        <v>3</v>
      </c>
      <c r="E430" s="17" t="s">
        <v>349</v>
      </c>
      <c r="F430" s="18">
        <v>985</v>
      </c>
    </row>
    <row r="431" spans="3:6" x14ac:dyDescent="0.2">
      <c r="C431" s="16">
        <v>44834</v>
      </c>
      <c r="D431" s="9" t="s">
        <v>3</v>
      </c>
      <c r="E431" s="17" t="s">
        <v>391</v>
      </c>
      <c r="F431" s="18">
        <v>-62479.86</v>
      </c>
    </row>
    <row r="432" spans="3:6" x14ac:dyDescent="0.2">
      <c r="C432" s="16">
        <v>44834</v>
      </c>
      <c r="D432" s="9" t="s">
        <v>3</v>
      </c>
      <c r="E432" s="17" t="s">
        <v>346</v>
      </c>
      <c r="F432" s="18">
        <v>160</v>
      </c>
    </row>
    <row r="433" spans="1:7" x14ac:dyDescent="0.2">
      <c r="D433" s="9" t="s">
        <v>3</v>
      </c>
      <c r="E433" s="17" t="s">
        <v>147</v>
      </c>
      <c r="G433" s="18">
        <f>2026.72-466378.92</f>
        <v>-464352.2</v>
      </c>
    </row>
    <row r="434" spans="1:7" x14ac:dyDescent="0.2">
      <c r="A434" s="9" t="s">
        <v>3</v>
      </c>
      <c r="C434" s="16">
        <v>44834</v>
      </c>
      <c r="D434" s="9" t="s">
        <v>3</v>
      </c>
      <c r="E434" s="17" t="s">
        <v>350</v>
      </c>
      <c r="G434" s="18">
        <v>-464352.2</v>
      </c>
    </row>
    <row r="435" spans="1:7" x14ac:dyDescent="0.2">
      <c r="B435" s="9" t="s">
        <v>3</v>
      </c>
    </row>
    <row r="437" spans="1:7" x14ac:dyDescent="0.2">
      <c r="A437" s="9" t="s">
        <v>392</v>
      </c>
      <c r="C437" s="16">
        <v>44470</v>
      </c>
      <c r="D437" s="9" t="s">
        <v>3</v>
      </c>
      <c r="E437" s="17" t="s">
        <v>68</v>
      </c>
      <c r="G437" s="18">
        <v>-11546.78</v>
      </c>
    </row>
    <row r="438" spans="1:7" x14ac:dyDescent="0.2">
      <c r="B438" s="9" t="s">
        <v>19</v>
      </c>
      <c r="C438" s="16">
        <v>44500</v>
      </c>
      <c r="D438" s="9" t="s">
        <v>3</v>
      </c>
      <c r="E438" s="17" t="s">
        <v>393</v>
      </c>
      <c r="F438" s="18">
        <v>-1389.71</v>
      </c>
    </row>
    <row r="439" spans="1:7" x14ac:dyDescent="0.2">
      <c r="C439" s="16">
        <v>44530</v>
      </c>
      <c r="D439" s="9" t="s">
        <v>3</v>
      </c>
      <c r="E439" s="17" t="s">
        <v>394</v>
      </c>
      <c r="F439" s="18">
        <v>-1120</v>
      </c>
    </row>
    <row r="440" spans="1:7" x14ac:dyDescent="0.2">
      <c r="C440" s="16">
        <v>44561</v>
      </c>
      <c r="D440" s="9" t="s">
        <v>3</v>
      </c>
      <c r="E440" s="17" t="s">
        <v>395</v>
      </c>
      <c r="F440" s="18">
        <v>-1155</v>
      </c>
    </row>
    <row r="441" spans="1:7" x14ac:dyDescent="0.2">
      <c r="D441" s="9" t="s">
        <v>3</v>
      </c>
      <c r="E441" s="17" t="s">
        <v>147</v>
      </c>
      <c r="G441" s="18">
        <f>0-3664.71</f>
        <v>-3664.71</v>
      </c>
    </row>
    <row r="442" spans="1:7" x14ac:dyDescent="0.2">
      <c r="C442" s="16">
        <v>44561</v>
      </c>
      <c r="D442" s="9" t="s">
        <v>3</v>
      </c>
      <c r="E442" s="17" t="s">
        <v>148</v>
      </c>
      <c r="G442" s="18">
        <v>-15211.49</v>
      </c>
    </row>
    <row r="443" spans="1:7" x14ac:dyDescent="0.2">
      <c r="D443" s="9" t="s">
        <v>3</v>
      </c>
      <c r="E443" s="17" t="s">
        <v>3</v>
      </c>
    </row>
    <row r="444" spans="1:7" x14ac:dyDescent="0.2">
      <c r="C444" s="16">
        <v>44562</v>
      </c>
      <c r="D444" s="9" t="s">
        <v>3</v>
      </c>
      <c r="E444" s="17" t="s">
        <v>68</v>
      </c>
    </row>
    <row r="445" spans="1:7" x14ac:dyDescent="0.2">
      <c r="C445" s="16">
        <v>44592</v>
      </c>
      <c r="D445" s="9" t="s">
        <v>3</v>
      </c>
      <c r="E445" s="17" t="s">
        <v>396</v>
      </c>
      <c r="F445" s="18">
        <v>-1260</v>
      </c>
    </row>
    <row r="446" spans="1:7" x14ac:dyDescent="0.2">
      <c r="C446" s="16">
        <v>44620</v>
      </c>
      <c r="D446" s="9" t="s">
        <v>3</v>
      </c>
      <c r="E446" s="17" t="s">
        <v>397</v>
      </c>
      <c r="F446" s="18">
        <v>-2110.86</v>
      </c>
    </row>
    <row r="447" spans="1:7" x14ac:dyDescent="0.2">
      <c r="C447" s="16">
        <v>44651</v>
      </c>
      <c r="D447" s="9" t="s">
        <v>3</v>
      </c>
      <c r="E447" s="17" t="s">
        <v>398</v>
      </c>
      <c r="F447" s="18">
        <v>-1078.45</v>
      </c>
    </row>
    <row r="448" spans="1:7" x14ac:dyDescent="0.2">
      <c r="C448" s="16">
        <v>44681</v>
      </c>
      <c r="D448" s="9" t="s">
        <v>3</v>
      </c>
      <c r="E448" s="17" t="s">
        <v>399</v>
      </c>
      <c r="F448" s="18">
        <v>-1365</v>
      </c>
    </row>
    <row r="449" spans="1:7" x14ac:dyDescent="0.2">
      <c r="C449" s="16">
        <v>44712</v>
      </c>
      <c r="D449" s="9" t="s">
        <v>3</v>
      </c>
      <c r="E449" s="17" t="s">
        <v>400</v>
      </c>
      <c r="F449" s="18">
        <v>-1570</v>
      </c>
    </row>
    <row r="450" spans="1:7" x14ac:dyDescent="0.2">
      <c r="C450" s="16">
        <v>44742</v>
      </c>
      <c r="D450" s="9" t="s">
        <v>3</v>
      </c>
      <c r="E450" s="17" t="s">
        <v>401</v>
      </c>
      <c r="F450" s="18">
        <v>-1373.5</v>
      </c>
    </row>
    <row r="451" spans="1:7" x14ac:dyDescent="0.2">
      <c r="C451" s="16">
        <v>44773</v>
      </c>
      <c r="D451" s="9" t="s">
        <v>3</v>
      </c>
      <c r="E451" s="17" t="s">
        <v>402</v>
      </c>
      <c r="F451" s="18">
        <v>-1175</v>
      </c>
    </row>
    <row r="452" spans="1:7" x14ac:dyDescent="0.2">
      <c r="C452" s="16">
        <v>44804</v>
      </c>
      <c r="D452" s="9" t="s">
        <v>3</v>
      </c>
      <c r="E452" s="17" t="s">
        <v>403</v>
      </c>
      <c r="F452" s="18">
        <v>-1170</v>
      </c>
    </row>
    <row r="453" spans="1:7" x14ac:dyDescent="0.2">
      <c r="C453" s="16">
        <v>44834</v>
      </c>
      <c r="D453" s="9" t="s">
        <v>3</v>
      </c>
      <c r="E453" s="17" t="s">
        <v>404</v>
      </c>
      <c r="F453" s="18">
        <v>-1205</v>
      </c>
    </row>
    <row r="454" spans="1:7" x14ac:dyDescent="0.2">
      <c r="D454" s="9" t="s">
        <v>3</v>
      </c>
      <c r="E454" s="17" t="s">
        <v>147</v>
      </c>
      <c r="G454" s="18">
        <f>0-12307.81</f>
        <v>-12307.81</v>
      </c>
    </row>
    <row r="455" spans="1:7" x14ac:dyDescent="0.2">
      <c r="A455" s="9" t="s">
        <v>3</v>
      </c>
      <c r="C455" s="16">
        <v>44834</v>
      </c>
      <c r="D455" s="9" t="s">
        <v>3</v>
      </c>
      <c r="E455" s="17" t="s">
        <v>350</v>
      </c>
      <c r="G455" s="18">
        <v>-12307.81</v>
      </c>
    </row>
    <row r="456" spans="1:7" x14ac:dyDescent="0.2">
      <c r="B456" s="9" t="s">
        <v>3</v>
      </c>
    </row>
    <row r="458" spans="1:7" x14ac:dyDescent="0.2">
      <c r="A458" s="9" t="s">
        <v>405</v>
      </c>
      <c r="C458" s="16">
        <v>44470</v>
      </c>
      <c r="D458" s="9" t="s">
        <v>3</v>
      </c>
      <c r="E458" s="17" t="s">
        <v>68</v>
      </c>
      <c r="G458" s="18">
        <v>-5388.76</v>
      </c>
    </row>
    <row r="459" spans="1:7" x14ac:dyDescent="0.2">
      <c r="B459" s="9" t="s">
        <v>20</v>
      </c>
      <c r="C459" s="16">
        <v>44500</v>
      </c>
      <c r="D459" s="9" t="s">
        <v>3</v>
      </c>
      <c r="E459" s="17" t="s">
        <v>406</v>
      </c>
      <c r="F459" s="18">
        <v>-458.85</v>
      </c>
    </row>
    <row r="460" spans="1:7" x14ac:dyDescent="0.2">
      <c r="C460" s="16">
        <v>44530</v>
      </c>
      <c r="D460" s="9" t="s">
        <v>3</v>
      </c>
      <c r="E460" s="17" t="s">
        <v>407</v>
      </c>
      <c r="F460" s="18">
        <v>-438.07</v>
      </c>
    </row>
    <row r="461" spans="1:7" x14ac:dyDescent="0.2">
      <c r="C461" s="16">
        <v>44561</v>
      </c>
      <c r="D461" s="9" t="s">
        <v>3</v>
      </c>
      <c r="E461" s="17" t="s">
        <v>408</v>
      </c>
      <c r="F461" s="18">
        <v>-235.77</v>
      </c>
    </row>
    <row r="462" spans="1:7" x14ac:dyDescent="0.2">
      <c r="D462" s="9" t="s">
        <v>3</v>
      </c>
      <c r="E462" s="17" t="s">
        <v>147</v>
      </c>
      <c r="G462" s="18">
        <f>0-1132.69</f>
        <v>-1132.69</v>
      </c>
    </row>
    <row r="463" spans="1:7" x14ac:dyDescent="0.2">
      <c r="C463" s="16">
        <v>44561</v>
      </c>
      <c r="D463" s="9" t="s">
        <v>3</v>
      </c>
      <c r="E463" s="17" t="s">
        <v>148</v>
      </c>
      <c r="G463" s="18">
        <v>-6521.45</v>
      </c>
    </row>
    <row r="464" spans="1:7" x14ac:dyDescent="0.2">
      <c r="D464" s="9" t="s">
        <v>3</v>
      </c>
      <c r="E464" s="17" t="s">
        <v>3</v>
      </c>
    </row>
    <row r="465" spans="1:7" x14ac:dyDescent="0.2">
      <c r="C465" s="16">
        <v>44562</v>
      </c>
      <c r="D465" s="9" t="s">
        <v>3</v>
      </c>
      <c r="E465" s="17" t="s">
        <v>68</v>
      </c>
    </row>
    <row r="466" spans="1:7" x14ac:dyDescent="0.2">
      <c r="C466" s="16">
        <v>44592</v>
      </c>
      <c r="D466" s="9" t="s">
        <v>3</v>
      </c>
      <c r="E466" s="17" t="s">
        <v>409</v>
      </c>
      <c r="F466" s="18">
        <v>-472.31</v>
      </c>
    </row>
    <row r="467" spans="1:7" x14ac:dyDescent="0.2">
      <c r="C467" s="16">
        <v>44620</v>
      </c>
      <c r="D467" s="9" t="s">
        <v>3</v>
      </c>
      <c r="E467" s="17" t="s">
        <v>410</v>
      </c>
      <c r="F467" s="18">
        <v>-331.14</v>
      </c>
    </row>
    <row r="468" spans="1:7" x14ac:dyDescent="0.2">
      <c r="C468" s="16">
        <v>44651</v>
      </c>
      <c r="D468" s="9" t="s">
        <v>3</v>
      </c>
      <c r="E468" s="17" t="s">
        <v>411</v>
      </c>
      <c r="F468" s="18">
        <v>-337.59</v>
      </c>
    </row>
    <row r="469" spans="1:7" x14ac:dyDescent="0.2">
      <c r="C469" s="16">
        <v>44681</v>
      </c>
      <c r="D469" s="9" t="s">
        <v>3</v>
      </c>
      <c r="E469" s="17" t="s">
        <v>412</v>
      </c>
      <c r="F469" s="18">
        <v>-650.14</v>
      </c>
    </row>
    <row r="470" spans="1:7" x14ac:dyDescent="0.2">
      <c r="C470" s="16">
        <v>44712</v>
      </c>
      <c r="D470" s="9" t="s">
        <v>3</v>
      </c>
      <c r="E470" s="17" t="s">
        <v>413</v>
      </c>
      <c r="F470" s="18">
        <v>-518.38</v>
      </c>
    </row>
    <row r="471" spans="1:7" x14ac:dyDescent="0.2">
      <c r="C471" s="16">
        <v>44742</v>
      </c>
      <c r="D471" s="9" t="s">
        <v>3</v>
      </c>
      <c r="E471" s="17" t="s">
        <v>414</v>
      </c>
      <c r="F471" s="18">
        <v>-267.16000000000003</v>
      </c>
    </row>
    <row r="472" spans="1:7" x14ac:dyDescent="0.2">
      <c r="C472" s="16">
        <v>44773</v>
      </c>
      <c r="D472" s="9" t="s">
        <v>3</v>
      </c>
      <c r="E472" s="17" t="s">
        <v>415</v>
      </c>
      <c r="F472" s="18">
        <v>-460.75</v>
      </c>
    </row>
    <row r="473" spans="1:7" x14ac:dyDescent="0.2">
      <c r="C473" s="16">
        <v>44804</v>
      </c>
      <c r="D473" s="9" t="s">
        <v>3</v>
      </c>
      <c r="E473" s="17" t="s">
        <v>416</v>
      </c>
      <c r="F473" s="18">
        <v>-322.81</v>
      </c>
    </row>
    <row r="474" spans="1:7" x14ac:dyDescent="0.2">
      <c r="C474" s="16">
        <v>44834</v>
      </c>
      <c r="D474" s="9" t="s">
        <v>3</v>
      </c>
      <c r="E474" s="17" t="s">
        <v>417</v>
      </c>
      <c r="F474" s="18">
        <v>-175.28</v>
      </c>
    </row>
    <row r="475" spans="1:7" x14ac:dyDescent="0.2">
      <c r="D475" s="9" t="s">
        <v>3</v>
      </c>
      <c r="E475" s="17" t="s">
        <v>147</v>
      </c>
      <c r="G475" s="18">
        <f>0-3535.56</f>
        <v>-3535.56</v>
      </c>
    </row>
    <row r="476" spans="1:7" x14ac:dyDescent="0.2">
      <c r="A476" s="9" t="s">
        <v>3</v>
      </c>
      <c r="C476" s="16">
        <v>44834</v>
      </c>
      <c r="D476" s="9" t="s">
        <v>3</v>
      </c>
      <c r="E476" s="17" t="s">
        <v>350</v>
      </c>
      <c r="G476" s="18">
        <v>-3535.56</v>
      </c>
    </row>
    <row r="477" spans="1:7" x14ac:dyDescent="0.2">
      <c r="B477" s="9" t="s">
        <v>3</v>
      </c>
    </row>
    <row r="479" spans="1:7" x14ac:dyDescent="0.2">
      <c r="A479" s="9" t="s">
        <v>418</v>
      </c>
      <c r="C479" s="16">
        <v>44470</v>
      </c>
      <c r="D479" s="9" t="s">
        <v>3</v>
      </c>
      <c r="E479" s="17" t="s">
        <v>68</v>
      </c>
      <c r="G479" s="18">
        <v>-10216.040000000001</v>
      </c>
    </row>
    <row r="480" spans="1:7" x14ac:dyDescent="0.2">
      <c r="B480" s="9" t="s">
        <v>21</v>
      </c>
      <c r="C480" s="16">
        <v>44500</v>
      </c>
      <c r="D480" s="9" t="s">
        <v>3</v>
      </c>
      <c r="E480" s="17" t="s">
        <v>419</v>
      </c>
      <c r="F480" s="18">
        <v>-1765.77</v>
      </c>
    </row>
    <row r="481" spans="3:7" x14ac:dyDescent="0.2">
      <c r="C481" s="16">
        <v>44530</v>
      </c>
      <c r="D481" s="9" t="s">
        <v>3</v>
      </c>
      <c r="E481" s="17" t="s">
        <v>420</v>
      </c>
      <c r="F481" s="18">
        <v>-1645.34</v>
      </c>
    </row>
    <row r="482" spans="3:7" x14ac:dyDescent="0.2">
      <c r="C482" s="16">
        <v>44561</v>
      </c>
      <c r="D482" s="9" t="s">
        <v>3</v>
      </c>
      <c r="E482" s="17" t="s">
        <v>421</v>
      </c>
      <c r="F482" s="18">
        <v>-2434.09</v>
      </c>
    </row>
    <row r="483" spans="3:7" x14ac:dyDescent="0.2">
      <c r="D483" s="9" t="s">
        <v>3</v>
      </c>
      <c r="E483" s="17" t="s">
        <v>147</v>
      </c>
      <c r="G483" s="18">
        <f>0-5845.2</f>
        <v>-5845.2</v>
      </c>
    </row>
    <row r="484" spans="3:7" x14ac:dyDescent="0.2">
      <c r="C484" s="16">
        <v>44561</v>
      </c>
      <c r="D484" s="9" t="s">
        <v>3</v>
      </c>
      <c r="E484" s="17" t="s">
        <v>148</v>
      </c>
      <c r="G484" s="18">
        <v>-16061.24</v>
      </c>
    </row>
    <row r="485" spans="3:7" x14ac:dyDescent="0.2">
      <c r="D485" s="9" t="s">
        <v>3</v>
      </c>
      <c r="E485" s="17" t="s">
        <v>3</v>
      </c>
    </row>
    <row r="486" spans="3:7" x14ac:dyDescent="0.2">
      <c r="C486" s="16">
        <v>44562</v>
      </c>
      <c r="D486" s="9" t="s">
        <v>3</v>
      </c>
      <c r="E486" s="17" t="s">
        <v>68</v>
      </c>
    </row>
    <row r="487" spans="3:7" x14ac:dyDescent="0.2">
      <c r="C487" s="16">
        <v>44592</v>
      </c>
      <c r="D487" s="9" t="s">
        <v>3</v>
      </c>
      <c r="E487" s="17" t="s">
        <v>422</v>
      </c>
      <c r="F487" s="18">
        <v>-2309.58</v>
      </c>
    </row>
    <row r="488" spans="3:7" x14ac:dyDescent="0.2">
      <c r="C488" s="16">
        <v>44620</v>
      </c>
      <c r="D488" s="9" t="s">
        <v>3</v>
      </c>
      <c r="E488" s="17" t="s">
        <v>423</v>
      </c>
      <c r="F488" s="18">
        <v>-2473.77</v>
      </c>
    </row>
    <row r="489" spans="3:7" x14ac:dyDescent="0.2">
      <c r="C489" s="16">
        <v>44651</v>
      </c>
      <c r="D489" s="9" t="s">
        <v>3</v>
      </c>
      <c r="E489" s="17" t="s">
        <v>424</v>
      </c>
      <c r="F489" s="18">
        <v>-2511.19</v>
      </c>
    </row>
    <row r="490" spans="3:7" x14ac:dyDescent="0.2">
      <c r="C490" s="16">
        <v>44681</v>
      </c>
      <c r="D490" s="9" t="s">
        <v>3</v>
      </c>
      <c r="E490" s="17" t="s">
        <v>425</v>
      </c>
      <c r="F490" s="18">
        <v>-2612.85</v>
      </c>
    </row>
    <row r="491" spans="3:7" x14ac:dyDescent="0.2">
      <c r="C491" s="16">
        <v>44712</v>
      </c>
      <c r="D491" s="9" t="s">
        <v>3</v>
      </c>
      <c r="E491" s="17" t="s">
        <v>426</v>
      </c>
      <c r="F491" s="18">
        <v>-3078.23</v>
      </c>
    </row>
    <row r="492" spans="3:7" x14ac:dyDescent="0.2">
      <c r="C492" s="16">
        <v>44742</v>
      </c>
      <c r="D492" s="9" t="s">
        <v>3</v>
      </c>
      <c r="E492" s="17" t="s">
        <v>427</v>
      </c>
      <c r="F492" s="18">
        <v>-2741.05</v>
      </c>
    </row>
    <row r="493" spans="3:7" x14ac:dyDescent="0.2">
      <c r="C493" s="16">
        <v>44773</v>
      </c>
      <c r="D493" s="9" t="s">
        <v>3</v>
      </c>
      <c r="E493" s="17" t="s">
        <v>428</v>
      </c>
      <c r="F493" s="18">
        <v>-2953.59</v>
      </c>
    </row>
    <row r="494" spans="3:7" x14ac:dyDescent="0.2">
      <c r="C494" s="16">
        <v>44804</v>
      </c>
      <c r="D494" s="9" t="s">
        <v>3</v>
      </c>
      <c r="E494" s="17" t="s">
        <v>429</v>
      </c>
      <c r="F494" s="18">
        <v>-2740.02</v>
      </c>
    </row>
    <row r="495" spans="3:7" x14ac:dyDescent="0.2">
      <c r="C495" s="16">
        <v>44834</v>
      </c>
      <c r="D495" s="9" t="s">
        <v>3</v>
      </c>
      <c r="E495" s="17" t="s">
        <v>430</v>
      </c>
      <c r="F495" s="18">
        <v>-3138.81</v>
      </c>
    </row>
    <row r="496" spans="3:7" x14ac:dyDescent="0.2">
      <c r="D496" s="9" t="s">
        <v>3</v>
      </c>
      <c r="E496" s="17" t="s">
        <v>147</v>
      </c>
      <c r="G496" s="18">
        <f>0-24559.09</f>
        <v>-24559.09</v>
      </c>
    </row>
    <row r="497" spans="1:7" x14ac:dyDescent="0.2">
      <c r="A497" s="9" t="s">
        <v>3</v>
      </c>
      <c r="C497" s="16">
        <v>44834</v>
      </c>
      <c r="D497" s="9" t="s">
        <v>3</v>
      </c>
      <c r="E497" s="17" t="s">
        <v>350</v>
      </c>
      <c r="G497" s="18">
        <v>-24559.09</v>
      </c>
    </row>
    <row r="498" spans="1:7" x14ac:dyDescent="0.2">
      <c r="B498" s="9" t="s">
        <v>3</v>
      </c>
    </row>
    <row r="500" spans="1:7" x14ac:dyDescent="0.2">
      <c r="A500" s="9" t="s">
        <v>431</v>
      </c>
      <c r="C500" s="16">
        <v>44470</v>
      </c>
      <c r="D500" s="9" t="s">
        <v>3</v>
      </c>
      <c r="E500" s="17" t="s">
        <v>68</v>
      </c>
      <c r="G500" s="18">
        <v>58924.75</v>
      </c>
    </row>
    <row r="501" spans="1:7" x14ac:dyDescent="0.2">
      <c r="B501" s="9" t="s">
        <v>24</v>
      </c>
      <c r="C501" s="16">
        <v>44470</v>
      </c>
      <c r="D501" s="9" t="s">
        <v>73</v>
      </c>
      <c r="E501" s="17" t="s">
        <v>432</v>
      </c>
      <c r="F501" s="18">
        <v>3759</v>
      </c>
    </row>
    <row r="502" spans="1:7" x14ac:dyDescent="0.2">
      <c r="C502" s="16">
        <v>44494</v>
      </c>
      <c r="D502" s="9" t="s">
        <v>88</v>
      </c>
      <c r="E502" s="17" t="s">
        <v>433</v>
      </c>
      <c r="F502" s="18">
        <v>3035.89</v>
      </c>
    </row>
    <row r="503" spans="1:7" x14ac:dyDescent="0.2">
      <c r="C503" s="16">
        <v>44501</v>
      </c>
      <c r="D503" s="9" t="s">
        <v>104</v>
      </c>
      <c r="E503" s="17" t="s">
        <v>434</v>
      </c>
      <c r="F503" s="18">
        <v>2732.01</v>
      </c>
    </row>
    <row r="504" spans="1:7" x14ac:dyDescent="0.2">
      <c r="C504" s="16">
        <v>44526</v>
      </c>
      <c r="D504" s="9" t="s">
        <v>115</v>
      </c>
      <c r="E504" s="17" t="s">
        <v>435</v>
      </c>
      <c r="F504" s="18">
        <v>2884.94</v>
      </c>
    </row>
    <row r="505" spans="1:7" x14ac:dyDescent="0.2">
      <c r="C505" s="16">
        <v>44531</v>
      </c>
      <c r="D505" s="9" t="s">
        <v>133</v>
      </c>
      <c r="E505" s="17" t="s">
        <v>436</v>
      </c>
      <c r="F505" s="18">
        <v>2525.08</v>
      </c>
    </row>
    <row r="506" spans="1:7" x14ac:dyDescent="0.2">
      <c r="C506" s="16">
        <v>44547</v>
      </c>
      <c r="D506" s="9" t="s">
        <v>139</v>
      </c>
      <c r="E506" s="17" t="s">
        <v>437</v>
      </c>
      <c r="F506" s="18">
        <v>3066.81</v>
      </c>
    </row>
    <row r="507" spans="1:7" x14ac:dyDescent="0.2">
      <c r="D507" s="9" t="s">
        <v>3</v>
      </c>
      <c r="E507" s="17" t="s">
        <v>147</v>
      </c>
      <c r="G507" s="18">
        <f>18003.73-0</f>
        <v>18003.73</v>
      </c>
    </row>
    <row r="508" spans="1:7" x14ac:dyDescent="0.2">
      <c r="C508" s="16">
        <v>44561</v>
      </c>
      <c r="D508" s="9" t="s">
        <v>3</v>
      </c>
      <c r="E508" s="17" t="s">
        <v>148</v>
      </c>
      <c r="G508" s="18">
        <v>76928.479999999996</v>
      </c>
    </row>
    <row r="509" spans="1:7" x14ac:dyDescent="0.2">
      <c r="D509" s="9" t="s">
        <v>3</v>
      </c>
      <c r="E509" s="17" t="s">
        <v>3</v>
      </c>
    </row>
    <row r="510" spans="1:7" x14ac:dyDescent="0.2">
      <c r="C510" s="16">
        <v>44562</v>
      </c>
      <c r="D510" s="9" t="s">
        <v>3</v>
      </c>
      <c r="E510" s="17" t="s">
        <v>68</v>
      </c>
    </row>
    <row r="511" spans="1:7" x14ac:dyDescent="0.2">
      <c r="C511" s="16">
        <v>44562</v>
      </c>
      <c r="D511" s="9" t="s">
        <v>152</v>
      </c>
      <c r="E511" s="17" t="s">
        <v>438</v>
      </c>
      <c r="F511" s="18">
        <v>2545.6799999999998</v>
      </c>
    </row>
    <row r="512" spans="1:7" x14ac:dyDescent="0.2">
      <c r="C512" s="16">
        <v>44585</v>
      </c>
      <c r="D512" s="9" t="s">
        <v>165</v>
      </c>
      <c r="E512" s="17" t="s">
        <v>439</v>
      </c>
      <c r="F512" s="18">
        <v>2653.07</v>
      </c>
    </row>
    <row r="513" spans="3:6" x14ac:dyDescent="0.2">
      <c r="C513" s="16">
        <v>44593</v>
      </c>
      <c r="D513" s="9" t="s">
        <v>179</v>
      </c>
      <c r="E513" s="17" t="s">
        <v>440</v>
      </c>
      <c r="F513" s="18">
        <v>2832.57</v>
      </c>
    </row>
    <row r="514" spans="3:6" x14ac:dyDescent="0.2">
      <c r="C514" s="16">
        <v>44613</v>
      </c>
      <c r="D514" s="9" t="s">
        <v>188</v>
      </c>
      <c r="E514" s="17" t="s">
        <v>441</v>
      </c>
      <c r="F514" s="18">
        <v>3131.85</v>
      </c>
    </row>
    <row r="515" spans="3:6" x14ac:dyDescent="0.2">
      <c r="C515" s="16">
        <v>44621</v>
      </c>
      <c r="D515" s="9" t="s">
        <v>200</v>
      </c>
      <c r="E515" s="17" t="s">
        <v>442</v>
      </c>
      <c r="F515" s="18">
        <v>4449.3</v>
      </c>
    </row>
    <row r="516" spans="3:6" x14ac:dyDescent="0.2">
      <c r="C516" s="16">
        <v>44645</v>
      </c>
      <c r="D516" s="9" t="s">
        <v>210</v>
      </c>
      <c r="E516" s="17" t="s">
        <v>443</v>
      </c>
      <c r="F516" s="18">
        <v>4483.5200000000004</v>
      </c>
    </row>
    <row r="517" spans="3:6" x14ac:dyDescent="0.2">
      <c r="C517" s="16">
        <v>44652</v>
      </c>
      <c r="D517" s="9" t="s">
        <v>220</v>
      </c>
      <c r="E517" s="17" t="s">
        <v>444</v>
      </c>
      <c r="F517" s="18">
        <v>3281</v>
      </c>
    </row>
    <row r="518" spans="3:6" x14ac:dyDescent="0.2">
      <c r="C518" s="16">
        <v>44669</v>
      </c>
      <c r="D518" s="9" t="s">
        <v>231</v>
      </c>
      <c r="E518" s="17" t="s">
        <v>445</v>
      </c>
      <c r="F518" s="18">
        <v>3341.85</v>
      </c>
    </row>
    <row r="519" spans="3:6" x14ac:dyDescent="0.2">
      <c r="C519" s="16">
        <v>44682</v>
      </c>
      <c r="D519" s="9" t="s">
        <v>244</v>
      </c>
      <c r="E519" s="17" t="s">
        <v>446</v>
      </c>
      <c r="F519" s="18">
        <v>3755.2</v>
      </c>
    </row>
    <row r="520" spans="3:6" x14ac:dyDescent="0.2">
      <c r="C520" s="16">
        <v>44704</v>
      </c>
      <c r="D520" s="9" t="s">
        <v>250</v>
      </c>
      <c r="E520" s="17" t="s">
        <v>447</v>
      </c>
      <c r="F520" s="18">
        <v>3515.56</v>
      </c>
    </row>
    <row r="521" spans="3:6" x14ac:dyDescent="0.2">
      <c r="C521" s="16">
        <v>44713</v>
      </c>
      <c r="D521" s="9" t="s">
        <v>268</v>
      </c>
      <c r="E521" s="17" t="s">
        <v>448</v>
      </c>
      <c r="F521" s="18">
        <v>3762.85</v>
      </c>
    </row>
    <row r="522" spans="3:6" x14ac:dyDescent="0.2">
      <c r="C522" s="16">
        <v>44735</v>
      </c>
      <c r="D522" s="9" t="s">
        <v>278</v>
      </c>
      <c r="E522" s="17" t="s">
        <v>449</v>
      </c>
      <c r="F522" s="18">
        <v>3894.5</v>
      </c>
    </row>
    <row r="523" spans="3:6" x14ac:dyDescent="0.2">
      <c r="C523" s="16">
        <v>44743</v>
      </c>
      <c r="D523" s="9" t="s">
        <v>290</v>
      </c>
      <c r="E523" s="17" t="s">
        <v>450</v>
      </c>
      <c r="F523" s="18">
        <v>3585.02</v>
      </c>
    </row>
    <row r="524" spans="3:6" x14ac:dyDescent="0.2">
      <c r="C524" s="16">
        <v>44757</v>
      </c>
      <c r="D524" s="9" t="s">
        <v>294</v>
      </c>
      <c r="E524" s="17" t="s">
        <v>451</v>
      </c>
      <c r="F524" s="18">
        <v>3651.65</v>
      </c>
    </row>
    <row r="525" spans="3:6" x14ac:dyDescent="0.2">
      <c r="C525" s="16">
        <v>44774</v>
      </c>
      <c r="D525" s="9" t="s">
        <v>307</v>
      </c>
      <c r="E525" s="17" t="s">
        <v>452</v>
      </c>
      <c r="F525" s="18">
        <v>3388.05</v>
      </c>
    </row>
    <row r="526" spans="3:6" x14ac:dyDescent="0.2">
      <c r="C526" s="16">
        <v>44789</v>
      </c>
      <c r="D526" s="9" t="s">
        <v>310</v>
      </c>
      <c r="E526" s="17" t="s">
        <v>453</v>
      </c>
      <c r="F526" s="18">
        <v>3932.13</v>
      </c>
    </row>
    <row r="527" spans="3:6" x14ac:dyDescent="0.2">
      <c r="C527" s="16">
        <v>44805</v>
      </c>
      <c r="D527" s="9" t="s">
        <v>330</v>
      </c>
      <c r="E527" s="17" t="s">
        <v>454</v>
      </c>
      <c r="F527" s="18">
        <v>2910.72</v>
      </c>
    </row>
    <row r="528" spans="3:6" x14ac:dyDescent="0.2">
      <c r="C528" s="16">
        <v>44826</v>
      </c>
      <c r="D528" s="9" t="s">
        <v>337</v>
      </c>
      <c r="E528" s="17" t="s">
        <v>455</v>
      </c>
      <c r="F528" s="18">
        <v>4117.51</v>
      </c>
    </row>
    <row r="529" spans="1:7" x14ac:dyDescent="0.2">
      <c r="D529" s="9" t="s">
        <v>3</v>
      </c>
      <c r="E529" s="17" t="s">
        <v>147</v>
      </c>
      <c r="G529" s="18">
        <f>63232.03-0</f>
        <v>63232.03</v>
      </c>
    </row>
    <row r="530" spans="1:7" x14ac:dyDescent="0.2">
      <c r="A530" s="9" t="s">
        <v>3</v>
      </c>
      <c r="C530" s="16">
        <v>44834</v>
      </c>
      <c r="D530" s="9" t="s">
        <v>3</v>
      </c>
      <c r="E530" s="17" t="s">
        <v>350</v>
      </c>
      <c r="G530" s="18">
        <v>63232.03</v>
      </c>
    </row>
    <row r="531" spans="1:7" x14ac:dyDescent="0.2">
      <c r="B531" s="9" t="s">
        <v>3</v>
      </c>
    </row>
    <row r="533" spans="1:7" x14ac:dyDescent="0.2">
      <c r="A533" s="9" t="s">
        <v>456</v>
      </c>
      <c r="C533" s="16">
        <v>44470</v>
      </c>
      <c r="D533" s="9" t="s">
        <v>3</v>
      </c>
      <c r="E533" s="17" t="s">
        <v>68</v>
      </c>
      <c r="G533" s="18">
        <v>321.75</v>
      </c>
    </row>
    <row r="534" spans="1:7" x14ac:dyDescent="0.2">
      <c r="B534" s="9" t="s">
        <v>25</v>
      </c>
      <c r="C534" s="16">
        <v>44561</v>
      </c>
      <c r="D534" s="9" t="s">
        <v>3</v>
      </c>
      <c r="E534" s="17" t="s">
        <v>148</v>
      </c>
      <c r="G534" s="18">
        <v>321.75</v>
      </c>
    </row>
    <row r="535" spans="1:7" x14ac:dyDescent="0.2">
      <c r="D535" s="9" t="s">
        <v>3</v>
      </c>
      <c r="E535" s="17" t="s">
        <v>3</v>
      </c>
    </row>
    <row r="536" spans="1:7" x14ac:dyDescent="0.2">
      <c r="C536" s="16">
        <v>44562</v>
      </c>
      <c r="D536" s="9" t="s">
        <v>3</v>
      </c>
      <c r="E536" s="17" t="s">
        <v>68</v>
      </c>
    </row>
    <row r="537" spans="1:7" x14ac:dyDescent="0.2">
      <c r="C537" s="16">
        <v>44763</v>
      </c>
      <c r="D537" s="9" t="s">
        <v>295</v>
      </c>
      <c r="E537" s="17" t="s">
        <v>457</v>
      </c>
      <c r="F537" s="18">
        <v>1307.0899999999999</v>
      </c>
    </row>
    <row r="538" spans="1:7" x14ac:dyDescent="0.2">
      <c r="D538" s="9" t="s">
        <v>3</v>
      </c>
      <c r="E538" s="17" t="s">
        <v>147</v>
      </c>
      <c r="G538" s="18">
        <f>1307.09-0</f>
        <v>1307.0899999999999</v>
      </c>
    </row>
    <row r="539" spans="1:7" x14ac:dyDescent="0.2">
      <c r="A539" s="9" t="s">
        <v>3</v>
      </c>
      <c r="C539" s="16">
        <v>44834</v>
      </c>
      <c r="D539" s="9" t="s">
        <v>3</v>
      </c>
      <c r="E539" s="17" t="s">
        <v>350</v>
      </c>
      <c r="G539" s="18">
        <v>1307.0899999999999</v>
      </c>
    </row>
    <row r="540" spans="1:7" x14ac:dyDescent="0.2">
      <c r="B540" s="9" t="s">
        <v>3</v>
      </c>
    </row>
    <row r="542" spans="1:7" x14ac:dyDescent="0.2">
      <c r="A542" s="9" t="s">
        <v>458</v>
      </c>
      <c r="C542" s="16">
        <v>44470</v>
      </c>
      <c r="D542" s="9" t="s">
        <v>3</v>
      </c>
      <c r="E542" s="17" t="s">
        <v>68</v>
      </c>
      <c r="G542" s="18">
        <v>18998.7</v>
      </c>
    </row>
    <row r="543" spans="1:7" s="31" customFormat="1" ht="20.399999999999999" x14ac:dyDescent="0.3">
      <c r="A543" s="27"/>
      <c r="B543" s="27" t="s">
        <v>26</v>
      </c>
      <c r="C543" s="28">
        <v>44494</v>
      </c>
      <c r="D543" s="27" t="s">
        <v>89</v>
      </c>
      <c r="E543" s="29" t="s">
        <v>459</v>
      </c>
      <c r="F543" s="30">
        <v>495</v>
      </c>
      <c r="G543" s="30"/>
    </row>
    <row r="544" spans="1:7" s="31" customFormat="1" ht="20.399999999999999" x14ac:dyDescent="0.3">
      <c r="A544" s="27"/>
      <c r="B544" s="27"/>
      <c r="C544" s="28">
        <v>44526</v>
      </c>
      <c r="D544" s="27" t="s">
        <v>114</v>
      </c>
      <c r="E544" s="29" t="s">
        <v>460</v>
      </c>
      <c r="F544" s="30">
        <v>165</v>
      </c>
      <c r="G544" s="30"/>
    </row>
    <row r="545" spans="1:7" x14ac:dyDescent="0.2">
      <c r="D545" s="9" t="s">
        <v>3</v>
      </c>
      <c r="E545" s="17" t="s">
        <v>147</v>
      </c>
      <c r="G545" s="18">
        <f>660-0</f>
        <v>660</v>
      </c>
    </row>
    <row r="546" spans="1:7" x14ac:dyDescent="0.2">
      <c r="C546" s="16">
        <v>44561</v>
      </c>
      <c r="D546" s="9" t="s">
        <v>3</v>
      </c>
      <c r="E546" s="17" t="s">
        <v>148</v>
      </c>
      <c r="G546" s="18">
        <v>19658.7</v>
      </c>
    </row>
    <row r="547" spans="1:7" x14ac:dyDescent="0.2">
      <c r="D547" s="9" t="s">
        <v>3</v>
      </c>
      <c r="E547" s="17" t="s">
        <v>3</v>
      </c>
    </row>
    <row r="548" spans="1:7" x14ac:dyDescent="0.2">
      <c r="C548" s="16">
        <v>44562</v>
      </c>
      <c r="D548" s="9" t="s">
        <v>3</v>
      </c>
      <c r="E548" s="17" t="s">
        <v>68</v>
      </c>
    </row>
    <row r="549" spans="1:7" x14ac:dyDescent="0.2">
      <c r="A549" s="9" t="s">
        <v>3</v>
      </c>
      <c r="C549" s="16">
        <v>44834</v>
      </c>
      <c r="D549" s="9" t="s">
        <v>3</v>
      </c>
      <c r="E549" s="17" t="s">
        <v>350</v>
      </c>
    </row>
    <row r="550" spans="1:7" x14ac:dyDescent="0.2">
      <c r="B550" s="9" t="s">
        <v>3</v>
      </c>
    </row>
    <row r="552" spans="1:7" x14ac:dyDescent="0.2">
      <c r="A552" s="9" t="s">
        <v>461</v>
      </c>
      <c r="C552" s="16">
        <v>44470</v>
      </c>
      <c r="D552" s="9" t="s">
        <v>3</v>
      </c>
      <c r="E552" s="17" t="s">
        <v>68</v>
      </c>
      <c r="G552" s="18">
        <v>6110.47</v>
      </c>
    </row>
    <row r="553" spans="1:7" ht="10.5" customHeight="1" x14ac:dyDescent="0.2">
      <c r="B553" s="9" t="s">
        <v>27</v>
      </c>
      <c r="C553" s="16">
        <v>44485</v>
      </c>
      <c r="D553" s="9" t="s">
        <v>83</v>
      </c>
      <c r="E553" s="17" t="s">
        <v>462</v>
      </c>
      <c r="F553" s="18">
        <v>950</v>
      </c>
    </row>
    <row r="554" spans="1:7" s="31" customFormat="1" ht="20.399999999999999" x14ac:dyDescent="0.3">
      <c r="A554" s="27"/>
      <c r="B554" s="27"/>
      <c r="C554" s="28">
        <v>44485</v>
      </c>
      <c r="D554" s="27" t="s">
        <v>85</v>
      </c>
      <c r="E554" s="29" t="s">
        <v>463</v>
      </c>
      <c r="F554" s="30">
        <v>34.08</v>
      </c>
      <c r="G554" s="30"/>
    </row>
    <row r="555" spans="1:7" s="31" customFormat="1" ht="20.399999999999999" x14ac:dyDescent="0.3">
      <c r="A555" s="27"/>
      <c r="B555" s="27"/>
      <c r="C555" s="28">
        <v>44515</v>
      </c>
      <c r="D555" s="27" t="s">
        <v>112</v>
      </c>
      <c r="E555" s="29" t="s">
        <v>464</v>
      </c>
      <c r="F555" s="30">
        <v>73.2</v>
      </c>
      <c r="G555" s="30"/>
    </row>
    <row r="556" spans="1:7" ht="10.5" customHeight="1" x14ac:dyDescent="0.2">
      <c r="C556" s="16">
        <v>44515</v>
      </c>
      <c r="D556" s="9" t="s">
        <v>113</v>
      </c>
      <c r="E556" s="17" t="s">
        <v>465</v>
      </c>
      <c r="F556" s="18">
        <v>950</v>
      </c>
    </row>
    <row r="557" spans="1:7" x14ac:dyDescent="0.2">
      <c r="C557" s="16">
        <v>44515</v>
      </c>
      <c r="D557" s="9" t="s">
        <v>113</v>
      </c>
      <c r="E557" s="17" t="s">
        <v>466</v>
      </c>
      <c r="F557" s="18">
        <v>-345.61</v>
      </c>
    </row>
    <row r="558" spans="1:7" ht="10.5" customHeight="1" x14ac:dyDescent="0.2">
      <c r="C558" s="16">
        <v>44547</v>
      </c>
      <c r="D558" s="9" t="s">
        <v>136</v>
      </c>
      <c r="E558" s="17" t="s">
        <v>467</v>
      </c>
      <c r="F558" s="18">
        <v>950</v>
      </c>
    </row>
    <row r="559" spans="1:7" s="31" customFormat="1" ht="20.399999999999999" x14ac:dyDescent="0.3">
      <c r="A559" s="27"/>
      <c r="B559" s="27"/>
      <c r="C559" s="28">
        <v>44547</v>
      </c>
      <c r="D559" s="27" t="s">
        <v>138</v>
      </c>
      <c r="E559" s="29" t="s">
        <v>468</v>
      </c>
      <c r="F559" s="30">
        <v>63.04</v>
      </c>
      <c r="G559" s="30"/>
    </row>
    <row r="560" spans="1:7" s="31" customFormat="1" ht="20.399999999999999" x14ac:dyDescent="0.3">
      <c r="A560" s="27"/>
      <c r="B560" s="27"/>
      <c r="C560" s="28">
        <v>44561</v>
      </c>
      <c r="D560" s="27" t="s">
        <v>143</v>
      </c>
      <c r="E560" s="29" t="s">
        <v>469</v>
      </c>
      <c r="F560" s="30">
        <v>51.02</v>
      </c>
      <c r="G560" s="30"/>
    </row>
    <row r="561" spans="1:7" x14ac:dyDescent="0.2">
      <c r="D561" s="9" t="s">
        <v>3</v>
      </c>
      <c r="E561" s="17" t="s">
        <v>147</v>
      </c>
      <c r="G561" s="18">
        <f>3071.34-345.61</f>
        <v>2725.73</v>
      </c>
    </row>
    <row r="562" spans="1:7" x14ac:dyDescent="0.2">
      <c r="C562" s="16">
        <v>44561</v>
      </c>
      <c r="D562" s="9" t="s">
        <v>3</v>
      </c>
      <c r="E562" s="17" t="s">
        <v>148</v>
      </c>
      <c r="G562" s="18">
        <v>8836.2000000000007</v>
      </c>
    </row>
    <row r="563" spans="1:7" x14ac:dyDescent="0.2">
      <c r="D563" s="9" t="s">
        <v>3</v>
      </c>
      <c r="E563" s="17" t="s">
        <v>3</v>
      </c>
    </row>
    <row r="564" spans="1:7" x14ac:dyDescent="0.2">
      <c r="C564" s="16">
        <v>44562</v>
      </c>
      <c r="D564" s="9" t="s">
        <v>3</v>
      </c>
      <c r="E564" s="17" t="s">
        <v>68</v>
      </c>
    </row>
    <row r="565" spans="1:7" ht="10.5" customHeight="1" x14ac:dyDescent="0.2">
      <c r="C565" s="16">
        <v>44575</v>
      </c>
      <c r="D565" s="9" t="s">
        <v>154</v>
      </c>
      <c r="E565" s="17" t="s">
        <v>470</v>
      </c>
      <c r="F565" s="18">
        <v>300</v>
      </c>
    </row>
    <row r="566" spans="1:7" s="31" customFormat="1" ht="20.399999999999999" x14ac:dyDescent="0.3">
      <c r="A566" s="27"/>
      <c r="B566" s="27"/>
      <c r="C566" s="28">
        <v>44575</v>
      </c>
      <c r="D566" s="27" t="s">
        <v>159</v>
      </c>
      <c r="E566" s="29" t="s">
        <v>471</v>
      </c>
      <c r="F566" s="30">
        <v>59.04</v>
      </c>
      <c r="G566" s="30"/>
    </row>
    <row r="567" spans="1:7" s="31" customFormat="1" ht="20.399999999999999" x14ac:dyDescent="0.3">
      <c r="A567" s="27"/>
      <c r="B567" s="27"/>
      <c r="C567" s="28">
        <v>44613</v>
      </c>
      <c r="D567" s="27" t="s">
        <v>187</v>
      </c>
      <c r="E567" s="29" t="s">
        <v>472</v>
      </c>
      <c r="F567" s="30">
        <v>65.040000000000006</v>
      </c>
      <c r="G567" s="30"/>
    </row>
    <row r="568" spans="1:7" s="31" customFormat="1" ht="20.399999999999999" x14ac:dyDescent="0.3">
      <c r="A568" s="27"/>
      <c r="B568" s="27"/>
      <c r="C568" s="28">
        <v>44637</v>
      </c>
      <c r="D568" s="27" t="s">
        <v>204</v>
      </c>
      <c r="E568" s="29" t="s">
        <v>473</v>
      </c>
      <c r="F568" s="30">
        <v>42.72</v>
      </c>
      <c r="G568" s="30"/>
    </row>
    <row r="569" spans="1:7" s="31" customFormat="1" ht="20.399999999999999" x14ac:dyDescent="0.3">
      <c r="A569" s="27"/>
      <c r="B569" s="27"/>
      <c r="C569" s="28">
        <v>44651</v>
      </c>
      <c r="D569" s="27" t="s">
        <v>214</v>
      </c>
      <c r="E569" s="29" t="s">
        <v>474</v>
      </c>
      <c r="F569" s="30">
        <v>662.75</v>
      </c>
      <c r="G569" s="30"/>
    </row>
    <row r="570" spans="1:7" s="31" customFormat="1" ht="20.399999999999999" x14ac:dyDescent="0.3">
      <c r="A570" s="27"/>
      <c r="B570" s="27"/>
      <c r="C570" s="28">
        <v>44651</v>
      </c>
      <c r="D570" s="27" t="s">
        <v>214</v>
      </c>
      <c r="E570" s="29" t="s">
        <v>474</v>
      </c>
      <c r="F570" s="30">
        <v>44.05</v>
      </c>
      <c r="G570" s="30"/>
    </row>
    <row r="571" spans="1:7" s="31" customFormat="1" ht="20.399999999999999" x14ac:dyDescent="0.3">
      <c r="A571" s="27"/>
      <c r="B571" s="27"/>
      <c r="C571" s="28">
        <v>44651</v>
      </c>
      <c r="D571" s="27" t="s">
        <v>214</v>
      </c>
      <c r="E571" s="29" t="s">
        <v>474</v>
      </c>
      <c r="F571" s="30">
        <v>75.61</v>
      </c>
      <c r="G571" s="30"/>
    </row>
    <row r="572" spans="1:7" x14ac:dyDescent="0.2">
      <c r="C572" s="16">
        <v>44669</v>
      </c>
      <c r="D572" s="9" t="s">
        <v>227</v>
      </c>
      <c r="E572" s="17" t="s">
        <v>475</v>
      </c>
      <c r="F572" s="18">
        <v>391</v>
      </c>
    </row>
    <row r="573" spans="1:7" s="31" customFormat="1" ht="20.399999999999999" x14ac:dyDescent="0.3">
      <c r="A573" s="27"/>
      <c r="B573" s="27"/>
      <c r="C573" s="28">
        <v>44669</v>
      </c>
      <c r="D573" s="27" t="s">
        <v>230</v>
      </c>
      <c r="E573" s="29" t="s">
        <v>476</v>
      </c>
      <c r="F573" s="30">
        <v>52.4</v>
      </c>
      <c r="G573" s="30"/>
    </row>
    <row r="574" spans="1:7" s="31" customFormat="1" ht="20.399999999999999" x14ac:dyDescent="0.3">
      <c r="A574" s="27"/>
      <c r="B574" s="27"/>
      <c r="C574" s="28">
        <v>44694</v>
      </c>
      <c r="D574" s="27" t="s">
        <v>246</v>
      </c>
      <c r="E574" s="29" t="s">
        <v>477</v>
      </c>
      <c r="F574" s="30">
        <v>52.24</v>
      </c>
      <c r="G574" s="30"/>
    </row>
    <row r="575" spans="1:7" x14ac:dyDescent="0.2">
      <c r="C575" s="16">
        <v>44712</v>
      </c>
      <c r="D575" s="9" t="s">
        <v>3</v>
      </c>
      <c r="E575" s="17" t="s">
        <v>259</v>
      </c>
      <c r="F575" s="18">
        <v>-2315</v>
      </c>
    </row>
    <row r="576" spans="1:7" s="31" customFormat="1" ht="20.399999999999999" x14ac:dyDescent="0.3">
      <c r="A576" s="27"/>
      <c r="B576" s="27"/>
      <c r="C576" s="28">
        <v>44727</v>
      </c>
      <c r="D576" s="27" t="s">
        <v>274</v>
      </c>
      <c r="E576" s="29" t="s">
        <v>478</v>
      </c>
      <c r="F576" s="30">
        <v>61.68</v>
      </c>
      <c r="G576" s="30"/>
    </row>
    <row r="577" spans="1:7" s="31" customFormat="1" ht="20.399999999999999" x14ac:dyDescent="0.3">
      <c r="A577" s="27"/>
      <c r="B577" s="27"/>
      <c r="C577" s="28">
        <v>44757</v>
      </c>
      <c r="D577" s="27" t="s">
        <v>293</v>
      </c>
      <c r="E577" s="29" t="s">
        <v>479</v>
      </c>
      <c r="F577" s="30">
        <v>51.76</v>
      </c>
      <c r="G577" s="30"/>
    </row>
    <row r="578" spans="1:7" s="31" customFormat="1" ht="20.399999999999999" x14ac:dyDescent="0.3">
      <c r="A578" s="27"/>
      <c r="B578" s="27"/>
      <c r="C578" s="28">
        <v>44763</v>
      </c>
      <c r="D578" s="27" t="s">
        <v>298</v>
      </c>
      <c r="E578" s="29" t="s">
        <v>480</v>
      </c>
      <c r="F578" s="30">
        <v>772.2</v>
      </c>
      <c r="G578" s="30"/>
    </row>
    <row r="579" spans="1:7" s="31" customFormat="1" ht="20.399999999999999" x14ac:dyDescent="0.3">
      <c r="A579" s="27"/>
      <c r="B579" s="27"/>
      <c r="C579" s="28">
        <v>44763</v>
      </c>
      <c r="D579" s="27" t="s">
        <v>298</v>
      </c>
      <c r="E579" s="29" t="s">
        <v>480</v>
      </c>
      <c r="F579" s="30">
        <v>51.91</v>
      </c>
      <c r="G579" s="30"/>
    </row>
    <row r="580" spans="1:7" s="31" customFormat="1" ht="20.399999999999999" x14ac:dyDescent="0.3">
      <c r="A580" s="27"/>
      <c r="B580" s="27"/>
      <c r="C580" s="28">
        <v>44789</v>
      </c>
      <c r="D580" s="27" t="s">
        <v>309</v>
      </c>
      <c r="E580" s="29" t="s">
        <v>481</v>
      </c>
      <c r="F580" s="30">
        <v>55.36</v>
      </c>
      <c r="G580" s="30"/>
    </row>
    <row r="581" spans="1:7" s="31" customFormat="1" ht="20.399999999999999" x14ac:dyDescent="0.3">
      <c r="A581" s="27"/>
      <c r="B581" s="27"/>
      <c r="C581" s="28">
        <v>44818</v>
      </c>
      <c r="D581" s="27" t="s">
        <v>332</v>
      </c>
      <c r="E581" s="29" t="s">
        <v>482</v>
      </c>
      <c r="F581" s="30">
        <v>63.68</v>
      </c>
      <c r="G581" s="30"/>
    </row>
    <row r="582" spans="1:7" s="31" customFormat="1" ht="20.399999999999999" x14ac:dyDescent="0.3">
      <c r="A582" s="27"/>
      <c r="B582" s="27"/>
      <c r="C582" s="28">
        <v>44834</v>
      </c>
      <c r="D582" s="27" t="s">
        <v>345</v>
      </c>
      <c r="E582" s="29" t="s">
        <v>483</v>
      </c>
      <c r="F582" s="30">
        <v>825.03</v>
      </c>
      <c r="G582" s="30"/>
    </row>
    <row r="583" spans="1:7" s="31" customFormat="1" ht="20.399999999999999" x14ac:dyDescent="0.3">
      <c r="A583" s="27"/>
      <c r="B583" s="27"/>
      <c r="C583" s="28">
        <v>44834</v>
      </c>
      <c r="D583" s="27" t="s">
        <v>345</v>
      </c>
      <c r="E583" s="29" t="s">
        <v>483</v>
      </c>
      <c r="F583" s="30">
        <v>51.69</v>
      </c>
      <c r="G583" s="30"/>
    </row>
    <row r="584" spans="1:7" x14ac:dyDescent="0.2">
      <c r="D584" s="9" t="s">
        <v>3</v>
      </c>
      <c r="E584" s="17" t="s">
        <v>147</v>
      </c>
      <c r="G584" s="18">
        <f>3678.16-2315</f>
        <v>1363.1599999999999</v>
      </c>
    </row>
    <row r="585" spans="1:7" x14ac:dyDescent="0.2">
      <c r="A585" s="9" t="s">
        <v>3</v>
      </c>
      <c r="C585" s="16">
        <v>44834</v>
      </c>
      <c r="D585" s="9" t="s">
        <v>3</v>
      </c>
      <c r="E585" s="17" t="s">
        <v>350</v>
      </c>
      <c r="G585" s="18">
        <v>1363.16</v>
      </c>
    </row>
    <row r="586" spans="1:7" x14ac:dyDescent="0.2">
      <c r="B586" s="9" t="s">
        <v>3</v>
      </c>
    </row>
    <row r="588" spans="1:7" x14ac:dyDescent="0.2">
      <c r="A588" s="9" t="s">
        <v>484</v>
      </c>
      <c r="C588" s="16">
        <v>44470</v>
      </c>
      <c r="D588" s="9" t="s">
        <v>3</v>
      </c>
      <c r="E588" s="17" t="s">
        <v>68</v>
      </c>
      <c r="G588" s="18">
        <v>213.96</v>
      </c>
    </row>
    <row r="589" spans="1:7" x14ac:dyDescent="0.2">
      <c r="B589" s="9" t="s">
        <v>28</v>
      </c>
      <c r="C589" s="16">
        <v>44500</v>
      </c>
      <c r="D589" s="9" t="s">
        <v>3</v>
      </c>
      <c r="E589" s="17" t="s">
        <v>95</v>
      </c>
      <c r="F589" s="18">
        <v>22.91</v>
      </c>
    </row>
    <row r="590" spans="1:7" x14ac:dyDescent="0.2">
      <c r="D590" s="9" t="s">
        <v>3</v>
      </c>
      <c r="E590" s="17" t="s">
        <v>147</v>
      </c>
      <c r="G590" s="18">
        <f>22.91-0</f>
        <v>22.91</v>
      </c>
    </row>
    <row r="591" spans="1:7" x14ac:dyDescent="0.2">
      <c r="C591" s="16">
        <v>44561</v>
      </c>
      <c r="D591" s="9" t="s">
        <v>3</v>
      </c>
      <c r="E591" s="17" t="s">
        <v>148</v>
      </c>
      <c r="G591" s="18">
        <v>236.87</v>
      </c>
    </row>
    <row r="592" spans="1:7" x14ac:dyDescent="0.2">
      <c r="D592" s="9" t="s">
        <v>3</v>
      </c>
      <c r="E592" s="17" t="s">
        <v>3</v>
      </c>
    </row>
    <row r="593" spans="1:7" x14ac:dyDescent="0.2">
      <c r="C593" s="16">
        <v>44562</v>
      </c>
      <c r="D593" s="9" t="s">
        <v>3</v>
      </c>
      <c r="E593" s="17" t="s">
        <v>68</v>
      </c>
    </row>
    <row r="594" spans="1:7" s="31" customFormat="1" ht="20.399999999999999" x14ac:dyDescent="0.3">
      <c r="A594" s="27"/>
      <c r="B594" s="27"/>
      <c r="C594" s="28">
        <v>44651</v>
      </c>
      <c r="D594" s="27" t="s">
        <v>214</v>
      </c>
      <c r="E594" s="29" t="s">
        <v>474</v>
      </c>
      <c r="F594" s="30">
        <v>20.190000000000001</v>
      </c>
      <c r="G594" s="30"/>
    </row>
    <row r="595" spans="1:7" s="31" customFormat="1" ht="20.399999999999999" x14ac:dyDescent="0.3">
      <c r="A595" s="27"/>
      <c r="B595" s="27"/>
      <c r="C595" s="28">
        <v>44763</v>
      </c>
      <c r="D595" s="27" t="s">
        <v>298</v>
      </c>
      <c r="E595" s="29" t="s">
        <v>480</v>
      </c>
      <c r="F595" s="30">
        <v>22.78</v>
      </c>
      <c r="G595" s="30"/>
    </row>
    <row r="596" spans="1:7" s="31" customFormat="1" ht="20.399999999999999" x14ac:dyDescent="0.3">
      <c r="A596" s="27"/>
      <c r="B596" s="27"/>
      <c r="C596" s="28">
        <v>44834</v>
      </c>
      <c r="D596" s="27" t="s">
        <v>345</v>
      </c>
      <c r="E596" s="29" t="s">
        <v>483</v>
      </c>
      <c r="F596" s="30">
        <v>20.28</v>
      </c>
      <c r="G596" s="30"/>
    </row>
    <row r="597" spans="1:7" x14ac:dyDescent="0.2">
      <c r="D597" s="9" t="s">
        <v>3</v>
      </c>
      <c r="E597" s="17" t="s">
        <v>147</v>
      </c>
      <c r="G597" s="18">
        <f>63.25-0</f>
        <v>63.25</v>
      </c>
    </row>
    <row r="598" spans="1:7" x14ac:dyDescent="0.2">
      <c r="A598" s="9" t="s">
        <v>3</v>
      </c>
      <c r="C598" s="16">
        <v>44834</v>
      </c>
      <c r="D598" s="9" t="s">
        <v>3</v>
      </c>
      <c r="E598" s="17" t="s">
        <v>350</v>
      </c>
      <c r="G598" s="18">
        <v>63.25</v>
      </c>
    </row>
    <row r="599" spans="1:7" x14ac:dyDescent="0.2">
      <c r="B599" s="9" t="s">
        <v>3</v>
      </c>
    </row>
    <row r="601" spans="1:7" x14ac:dyDescent="0.2">
      <c r="A601" s="9" t="s">
        <v>485</v>
      </c>
      <c r="C601" s="16">
        <v>44470</v>
      </c>
      <c r="D601" s="9" t="s">
        <v>3</v>
      </c>
      <c r="E601" s="17" t="s">
        <v>68</v>
      </c>
    </row>
    <row r="602" spans="1:7" s="31" customFormat="1" ht="20.399999999999999" x14ac:dyDescent="0.3">
      <c r="A602" s="27"/>
      <c r="B602" s="27" t="s">
        <v>29</v>
      </c>
      <c r="C602" s="28">
        <v>44515</v>
      </c>
      <c r="D602" s="27" t="s">
        <v>112</v>
      </c>
      <c r="E602" s="29" t="s">
        <v>486</v>
      </c>
      <c r="F602" s="30">
        <v>75</v>
      </c>
      <c r="G602" s="30"/>
    </row>
    <row r="603" spans="1:7" s="31" customFormat="1" ht="20.399999999999999" x14ac:dyDescent="0.3">
      <c r="A603" s="27"/>
      <c r="B603" s="27"/>
      <c r="C603" s="28">
        <v>44515</v>
      </c>
      <c r="D603" s="27" t="s">
        <v>112</v>
      </c>
      <c r="E603" s="29" t="s">
        <v>487</v>
      </c>
      <c r="F603" s="30">
        <v>75</v>
      </c>
      <c r="G603" s="30"/>
    </row>
    <row r="604" spans="1:7" s="31" customFormat="1" ht="20.399999999999999" x14ac:dyDescent="0.3">
      <c r="A604" s="27"/>
      <c r="B604" s="27"/>
      <c r="C604" s="28">
        <v>44531</v>
      </c>
      <c r="D604" s="27" t="s">
        <v>131</v>
      </c>
      <c r="E604" s="29" t="s">
        <v>488</v>
      </c>
      <c r="F604" s="30">
        <v>75</v>
      </c>
      <c r="G604" s="30"/>
    </row>
    <row r="605" spans="1:7" x14ac:dyDescent="0.2">
      <c r="D605" s="9" t="s">
        <v>3</v>
      </c>
      <c r="E605" s="17" t="s">
        <v>147</v>
      </c>
      <c r="G605" s="18">
        <f>225-0</f>
        <v>225</v>
      </c>
    </row>
    <row r="606" spans="1:7" x14ac:dyDescent="0.2">
      <c r="C606" s="16">
        <v>44561</v>
      </c>
      <c r="D606" s="9" t="s">
        <v>3</v>
      </c>
      <c r="E606" s="17" t="s">
        <v>148</v>
      </c>
      <c r="G606" s="18">
        <v>225</v>
      </c>
    </row>
    <row r="607" spans="1:7" x14ac:dyDescent="0.2">
      <c r="D607" s="9" t="s">
        <v>3</v>
      </c>
      <c r="E607" s="17" t="s">
        <v>3</v>
      </c>
    </row>
    <row r="608" spans="1:7" x14ac:dyDescent="0.2">
      <c r="C608" s="16">
        <v>44562</v>
      </c>
      <c r="D608" s="9" t="s">
        <v>3</v>
      </c>
      <c r="E608" s="17" t="s">
        <v>68</v>
      </c>
    </row>
    <row r="609" spans="1:7" s="31" customFormat="1" ht="20.399999999999999" x14ac:dyDescent="0.3">
      <c r="A609" s="27"/>
      <c r="B609" s="27"/>
      <c r="C609" s="28">
        <v>44562</v>
      </c>
      <c r="D609" s="27" t="s">
        <v>150</v>
      </c>
      <c r="E609" s="29" t="s">
        <v>489</v>
      </c>
      <c r="F609" s="30">
        <v>75</v>
      </c>
      <c r="G609" s="30"/>
    </row>
    <row r="610" spans="1:7" s="31" customFormat="1" ht="20.399999999999999" x14ac:dyDescent="0.3">
      <c r="A610" s="27"/>
      <c r="B610" s="27"/>
      <c r="C610" s="28">
        <v>44593</v>
      </c>
      <c r="D610" s="27" t="s">
        <v>177</v>
      </c>
      <c r="E610" s="29" t="s">
        <v>490</v>
      </c>
      <c r="F610" s="30">
        <v>75</v>
      </c>
      <c r="G610" s="30"/>
    </row>
    <row r="611" spans="1:7" s="31" customFormat="1" ht="20.399999999999999" x14ac:dyDescent="0.3">
      <c r="A611" s="27"/>
      <c r="B611" s="27"/>
      <c r="C611" s="28">
        <v>44621</v>
      </c>
      <c r="D611" s="27" t="s">
        <v>198</v>
      </c>
      <c r="E611" s="29" t="s">
        <v>491</v>
      </c>
      <c r="F611" s="30">
        <v>75</v>
      </c>
      <c r="G611" s="30"/>
    </row>
    <row r="612" spans="1:7" s="31" customFormat="1" ht="20.399999999999999" x14ac:dyDescent="0.3">
      <c r="A612" s="27"/>
      <c r="B612" s="27"/>
      <c r="C612" s="28">
        <v>44652</v>
      </c>
      <c r="D612" s="27" t="s">
        <v>218</v>
      </c>
      <c r="E612" s="29" t="s">
        <v>492</v>
      </c>
      <c r="F612" s="30">
        <v>75</v>
      </c>
      <c r="G612" s="30"/>
    </row>
    <row r="613" spans="1:7" s="31" customFormat="1" ht="20.399999999999999" x14ac:dyDescent="0.3">
      <c r="A613" s="27"/>
      <c r="B613" s="27"/>
      <c r="C613" s="28">
        <v>44682</v>
      </c>
      <c r="D613" s="27" t="s">
        <v>242</v>
      </c>
      <c r="E613" s="29" t="s">
        <v>493</v>
      </c>
      <c r="F613" s="30">
        <v>75</v>
      </c>
      <c r="G613" s="30"/>
    </row>
    <row r="614" spans="1:7" s="31" customFormat="1" ht="20.399999999999999" x14ac:dyDescent="0.3">
      <c r="A614" s="27"/>
      <c r="B614" s="27"/>
      <c r="C614" s="28">
        <v>44713</v>
      </c>
      <c r="D614" s="27" t="s">
        <v>266</v>
      </c>
      <c r="E614" s="29" t="s">
        <v>494</v>
      </c>
      <c r="F614" s="30">
        <v>75</v>
      </c>
      <c r="G614" s="30"/>
    </row>
    <row r="615" spans="1:7" s="31" customFormat="1" ht="20.399999999999999" x14ac:dyDescent="0.3">
      <c r="A615" s="27"/>
      <c r="B615" s="27"/>
      <c r="C615" s="28">
        <v>44743</v>
      </c>
      <c r="D615" s="27" t="s">
        <v>288</v>
      </c>
      <c r="E615" s="29" t="s">
        <v>495</v>
      </c>
      <c r="F615" s="30">
        <v>75</v>
      </c>
      <c r="G615" s="30"/>
    </row>
    <row r="616" spans="1:7" s="31" customFormat="1" ht="20.399999999999999" x14ac:dyDescent="0.3">
      <c r="A616" s="27"/>
      <c r="B616" s="27"/>
      <c r="C616" s="28">
        <v>44774</v>
      </c>
      <c r="D616" s="27" t="s">
        <v>305</v>
      </c>
      <c r="E616" s="29" t="s">
        <v>496</v>
      </c>
      <c r="F616" s="30">
        <v>75</v>
      </c>
      <c r="G616" s="30"/>
    </row>
    <row r="617" spans="1:7" s="31" customFormat="1" ht="20.399999999999999" x14ac:dyDescent="0.3">
      <c r="A617" s="27"/>
      <c r="B617" s="27"/>
      <c r="C617" s="28">
        <v>44805</v>
      </c>
      <c r="D617" s="27" t="s">
        <v>328</v>
      </c>
      <c r="E617" s="29" t="s">
        <v>497</v>
      </c>
      <c r="F617" s="30">
        <v>75</v>
      </c>
      <c r="G617" s="30"/>
    </row>
    <row r="618" spans="1:7" x14ac:dyDescent="0.2">
      <c r="D618" s="9" t="s">
        <v>3</v>
      </c>
      <c r="E618" s="17" t="s">
        <v>147</v>
      </c>
      <c r="G618" s="18">
        <f>675-0</f>
        <v>675</v>
      </c>
    </row>
    <row r="619" spans="1:7" x14ac:dyDescent="0.2">
      <c r="A619" s="9" t="s">
        <v>3</v>
      </c>
      <c r="C619" s="16">
        <v>44834</v>
      </c>
      <c r="D619" s="9" t="s">
        <v>3</v>
      </c>
      <c r="E619" s="17" t="s">
        <v>350</v>
      </c>
      <c r="G619" s="18">
        <v>675</v>
      </c>
    </row>
    <row r="620" spans="1:7" x14ac:dyDescent="0.2">
      <c r="B620" s="9" t="s">
        <v>3</v>
      </c>
    </row>
    <row r="622" spans="1:7" x14ac:dyDescent="0.2">
      <c r="A622" s="9" t="s">
        <v>498</v>
      </c>
      <c r="C622" s="16">
        <v>44470</v>
      </c>
      <c r="D622" s="9" t="s">
        <v>3</v>
      </c>
      <c r="E622" s="17" t="s">
        <v>68</v>
      </c>
      <c r="G622" s="18">
        <v>4206.43</v>
      </c>
    </row>
    <row r="623" spans="1:7" s="31" customFormat="1" x14ac:dyDescent="0.3">
      <c r="A623" s="27"/>
      <c r="B623" s="27" t="s">
        <v>30</v>
      </c>
      <c r="C623" s="28">
        <v>44470</v>
      </c>
      <c r="D623" s="27" t="s">
        <v>77</v>
      </c>
      <c r="E623" s="29" t="s">
        <v>499</v>
      </c>
      <c r="F623" s="30">
        <v>253.19</v>
      </c>
      <c r="G623" s="30"/>
    </row>
    <row r="624" spans="1:7" s="31" customFormat="1" x14ac:dyDescent="0.3">
      <c r="A624" s="27"/>
      <c r="B624" s="27"/>
      <c r="C624" s="28">
        <v>44470</v>
      </c>
      <c r="D624" s="27" t="s">
        <v>77</v>
      </c>
      <c r="E624" s="29" t="s">
        <v>500</v>
      </c>
      <c r="F624" s="30">
        <v>131.61000000000001</v>
      </c>
      <c r="G624" s="30"/>
    </row>
    <row r="625" spans="1:7" x14ac:dyDescent="0.2">
      <c r="C625" s="16">
        <v>44494</v>
      </c>
      <c r="D625" s="9" t="s">
        <v>88</v>
      </c>
      <c r="E625" s="17" t="s">
        <v>433</v>
      </c>
      <c r="F625" s="18">
        <v>35</v>
      </c>
    </row>
    <row r="626" spans="1:7" s="31" customFormat="1" x14ac:dyDescent="0.3">
      <c r="A626" s="27"/>
      <c r="B626" s="27"/>
      <c r="C626" s="28">
        <v>44501</v>
      </c>
      <c r="D626" s="27" t="s">
        <v>107</v>
      </c>
      <c r="E626" s="29" t="s">
        <v>501</v>
      </c>
      <c r="F626" s="30">
        <v>131.61000000000001</v>
      </c>
      <c r="G626" s="30"/>
    </row>
    <row r="627" spans="1:7" s="31" customFormat="1" x14ac:dyDescent="0.3">
      <c r="A627" s="27"/>
      <c r="B627" s="27"/>
      <c r="C627" s="28">
        <v>44501</v>
      </c>
      <c r="D627" s="27" t="s">
        <v>107</v>
      </c>
      <c r="E627" s="29" t="s">
        <v>502</v>
      </c>
      <c r="F627" s="30">
        <v>253.19</v>
      </c>
      <c r="G627" s="30"/>
    </row>
    <row r="628" spans="1:7" s="31" customFormat="1" ht="20.399999999999999" x14ac:dyDescent="0.3">
      <c r="A628" s="27"/>
      <c r="B628" s="27"/>
      <c r="C628" s="28">
        <v>44526</v>
      </c>
      <c r="D628" s="27" t="s">
        <v>114</v>
      </c>
      <c r="E628" s="29" t="s">
        <v>503</v>
      </c>
      <c r="F628" s="30">
        <v>134.99</v>
      </c>
      <c r="G628" s="30"/>
    </row>
    <row r="629" spans="1:7" x14ac:dyDescent="0.2">
      <c r="C629" s="16">
        <v>44526</v>
      </c>
      <c r="D629" s="9" t="s">
        <v>115</v>
      </c>
      <c r="E629" s="17" t="s">
        <v>435</v>
      </c>
      <c r="F629" s="18">
        <v>70</v>
      </c>
    </row>
    <row r="630" spans="1:7" s="31" customFormat="1" x14ac:dyDescent="0.3">
      <c r="A630" s="27"/>
      <c r="B630" s="27"/>
      <c r="C630" s="28">
        <v>44531</v>
      </c>
      <c r="D630" s="27" t="s">
        <v>132</v>
      </c>
      <c r="E630" s="29" t="s">
        <v>504</v>
      </c>
      <c r="F630" s="30">
        <v>253.19</v>
      </c>
      <c r="G630" s="30"/>
    </row>
    <row r="631" spans="1:7" s="31" customFormat="1" x14ac:dyDescent="0.3">
      <c r="A631" s="27"/>
      <c r="B631" s="27"/>
      <c r="C631" s="28">
        <v>44531</v>
      </c>
      <c r="D631" s="27" t="s">
        <v>132</v>
      </c>
      <c r="E631" s="29" t="s">
        <v>505</v>
      </c>
      <c r="F631" s="30">
        <v>131.61000000000001</v>
      </c>
      <c r="G631" s="30"/>
    </row>
    <row r="632" spans="1:7" s="31" customFormat="1" ht="20.399999999999999" x14ac:dyDescent="0.3">
      <c r="A632" s="27"/>
      <c r="B632" s="27"/>
      <c r="C632" s="28">
        <v>44561</v>
      </c>
      <c r="D632" s="27" t="s">
        <v>143</v>
      </c>
      <c r="E632" s="29" t="s">
        <v>469</v>
      </c>
      <c r="F632" s="30">
        <v>6.88</v>
      </c>
      <c r="G632" s="30"/>
    </row>
    <row r="633" spans="1:7" s="31" customFormat="1" ht="20.399999999999999" x14ac:dyDescent="0.3">
      <c r="A633" s="27"/>
      <c r="B633" s="27"/>
      <c r="C633" s="28">
        <v>44561</v>
      </c>
      <c r="D633" s="27" t="s">
        <v>143</v>
      </c>
      <c r="E633" s="29" t="s">
        <v>469</v>
      </c>
      <c r="F633" s="30">
        <v>13.13</v>
      </c>
      <c r="G633" s="30"/>
    </row>
    <row r="634" spans="1:7" x14ac:dyDescent="0.2">
      <c r="D634" s="9" t="s">
        <v>3</v>
      </c>
      <c r="E634" s="17" t="s">
        <v>147</v>
      </c>
      <c r="G634" s="18">
        <f>1414.4-0</f>
        <v>1414.4</v>
      </c>
    </row>
    <row r="635" spans="1:7" x14ac:dyDescent="0.2">
      <c r="C635" s="16">
        <v>44561</v>
      </c>
      <c r="D635" s="9" t="s">
        <v>3</v>
      </c>
      <c r="E635" s="17" t="s">
        <v>148</v>
      </c>
      <c r="G635" s="18">
        <v>5620.83</v>
      </c>
    </row>
    <row r="636" spans="1:7" x14ac:dyDescent="0.2">
      <c r="D636" s="9" t="s">
        <v>3</v>
      </c>
      <c r="E636" s="17" t="s">
        <v>3</v>
      </c>
    </row>
    <row r="637" spans="1:7" x14ac:dyDescent="0.2">
      <c r="C637" s="16">
        <v>44562</v>
      </c>
      <c r="D637" s="9" t="s">
        <v>3</v>
      </c>
      <c r="E637" s="17" t="s">
        <v>68</v>
      </c>
    </row>
    <row r="638" spans="1:7" s="31" customFormat="1" x14ac:dyDescent="0.3">
      <c r="A638" s="27"/>
      <c r="B638" s="27"/>
      <c r="C638" s="28">
        <v>44562</v>
      </c>
      <c r="D638" s="27" t="s">
        <v>151</v>
      </c>
      <c r="E638" s="29" t="s">
        <v>506</v>
      </c>
      <c r="F638" s="30">
        <v>280.69</v>
      </c>
      <c r="G638" s="30"/>
    </row>
    <row r="639" spans="1:7" s="31" customFormat="1" x14ac:dyDescent="0.3">
      <c r="A639" s="27"/>
      <c r="B639" s="27"/>
      <c r="C639" s="28">
        <v>44562</v>
      </c>
      <c r="D639" s="27" t="s">
        <v>151</v>
      </c>
      <c r="E639" s="29" t="s">
        <v>507</v>
      </c>
      <c r="F639" s="30">
        <v>131.61000000000001</v>
      </c>
      <c r="G639" s="30"/>
    </row>
    <row r="640" spans="1:7" x14ac:dyDescent="0.2">
      <c r="C640" s="16">
        <v>44585</v>
      </c>
      <c r="D640" s="9" t="s">
        <v>165</v>
      </c>
      <c r="E640" s="17" t="s">
        <v>439</v>
      </c>
      <c r="F640" s="18">
        <v>70</v>
      </c>
    </row>
    <row r="641" spans="1:7" s="31" customFormat="1" x14ac:dyDescent="0.3">
      <c r="A641" s="27"/>
      <c r="B641" s="27"/>
      <c r="C641" s="28">
        <v>44593</v>
      </c>
      <c r="D641" s="27" t="s">
        <v>178</v>
      </c>
      <c r="E641" s="29" t="s">
        <v>508</v>
      </c>
      <c r="F641" s="30">
        <v>131.61000000000001</v>
      </c>
      <c r="G641" s="30"/>
    </row>
    <row r="642" spans="1:7" s="31" customFormat="1" x14ac:dyDescent="0.3">
      <c r="A642" s="27"/>
      <c r="B642" s="27"/>
      <c r="C642" s="28">
        <v>44593</v>
      </c>
      <c r="D642" s="27" t="s">
        <v>178</v>
      </c>
      <c r="E642" s="29" t="s">
        <v>509</v>
      </c>
      <c r="F642" s="30">
        <v>280.69</v>
      </c>
      <c r="G642" s="30"/>
    </row>
    <row r="643" spans="1:7" x14ac:dyDescent="0.2">
      <c r="C643" s="16">
        <v>44593</v>
      </c>
      <c r="D643" s="9" t="s">
        <v>179</v>
      </c>
      <c r="E643" s="17" t="s">
        <v>440</v>
      </c>
      <c r="F643" s="18">
        <v>70</v>
      </c>
    </row>
    <row r="644" spans="1:7" s="31" customFormat="1" x14ac:dyDescent="0.3">
      <c r="A644" s="27"/>
      <c r="B644" s="27"/>
      <c r="C644" s="28">
        <v>44621</v>
      </c>
      <c r="D644" s="27" t="s">
        <v>199</v>
      </c>
      <c r="E644" s="29" t="s">
        <v>510</v>
      </c>
      <c r="F644" s="30">
        <v>131.61000000000001</v>
      </c>
      <c r="G644" s="30"/>
    </row>
    <row r="645" spans="1:7" s="31" customFormat="1" x14ac:dyDescent="0.3">
      <c r="A645" s="27"/>
      <c r="B645" s="27"/>
      <c r="C645" s="28">
        <v>44621</v>
      </c>
      <c r="D645" s="27" t="s">
        <v>199</v>
      </c>
      <c r="E645" s="29" t="s">
        <v>511</v>
      </c>
      <c r="F645" s="30">
        <v>280.69</v>
      </c>
      <c r="G645" s="30"/>
    </row>
    <row r="646" spans="1:7" x14ac:dyDescent="0.2">
      <c r="C646" s="16">
        <v>44621</v>
      </c>
      <c r="D646" s="9" t="s">
        <v>200</v>
      </c>
      <c r="E646" s="17" t="s">
        <v>442</v>
      </c>
      <c r="F646" s="18">
        <v>17.5</v>
      </c>
    </row>
    <row r="647" spans="1:7" s="31" customFormat="1" ht="20.399999999999999" x14ac:dyDescent="0.3">
      <c r="A647" s="27"/>
      <c r="B647" s="27"/>
      <c r="C647" s="28">
        <v>44645</v>
      </c>
      <c r="D647" s="27" t="s">
        <v>209</v>
      </c>
      <c r="E647" s="29" t="s">
        <v>512</v>
      </c>
      <c r="F647" s="30">
        <v>2.2999999999999998</v>
      </c>
      <c r="G647" s="30"/>
    </row>
    <row r="648" spans="1:7" s="31" customFormat="1" ht="20.399999999999999" x14ac:dyDescent="0.3">
      <c r="A648" s="27"/>
      <c r="B648" s="27"/>
      <c r="C648" s="28">
        <v>44651</v>
      </c>
      <c r="D648" s="27" t="s">
        <v>214</v>
      </c>
      <c r="E648" s="29" t="s">
        <v>474</v>
      </c>
      <c r="F648" s="30">
        <v>21.49</v>
      </c>
      <c r="G648" s="30"/>
    </row>
    <row r="649" spans="1:7" s="31" customFormat="1" x14ac:dyDescent="0.3">
      <c r="A649" s="27"/>
      <c r="B649" s="27"/>
      <c r="C649" s="28">
        <v>44652</v>
      </c>
      <c r="D649" s="27" t="s">
        <v>219</v>
      </c>
      <c r="E649" s="29" t="s">
        <v>513</v>
      </c>
      <c r="F649" s="30">
        <v>281.83999999999997</v>
      </c>
      <c r="G649" s="30"/>
    </row>
    <row r="650" spans="1:7" s="31" customFormat="1" x14ac:dyDescent="0.3">
      <c r="A650" s="27"/>
      <c r="B650" s="27"/>
      <c r="C650" s="28">
        <v>44652</v>
      </c>
      <c r="D650" s="27" t="s">
        <v>219</v>
      </c>
      <c r="E650" s="29" t="s">
        <v>514</v>
      </c>
      <c r="F650" s="30">
        <v>131.61000000000001</v>
      </c>
      <c r="G650" s="30"/>
    </row>
    <row r="651" spans="1:7" x14ac:dyDescent="0.2">
      <c r="C651" s="16">
        <v>44652</v>
      </c>
      <c r="D651" s="9" t="s">
        <v>220</v>
      </c>
      <c r="E651" s="17" t="s">
        <v>444</v>
      </c>
      <c r="F651" s="18">
        <v>14</v>
      </c>
    </row>
    <row r="652" spans="1:7" x14ac:dyDescent="0.2">
      <c r="C652" s="16">
        <v>44669</v>
      </c>
      <c r="D652" s="9" t="s">
        <v>231</v>
      </c>
      <c r="E652" s="17" t="s">
        <v>445</v>
      </c>
      <c r="F652" s="18">
        <v>101.5</v>
      </c>
    </row>
    <row r="653" spans="1:7" s="31" customFormat="1" x14ac:dyDescent="0.3">
      <c r="A653" s="27"/>
      <c r="B653" s="27"/>
      <c r="C653" s="28">
        <v>44682</v>
      </c>
      <c r="D653" s="27" t="s">
        <v>243</v>
      </c>
      <c r="E653" s="29" t="s">
        <v>515</v>
      </c>
      <c r="F653" s="30">
        <v>131.61000000000001</v>
      </c>
      <c r="G653" s="30"/>
    </row>
    <row r="654" spans="1:7" s="31" customFormat="1" x14ac:dyDescent="0.3">
      <c r="A654" s="27"/>
      <c r="B654" s="27"/>
      <c r="C654" s="28">
        <v>44682</v>
      </c>
      <c r="D654" s="27" t="s">
        <v>243</v>
      </c>
      <c r="E654" s="29" t="s">
        <v>516</v>
      </c>
      <c r="F654" s="30">
        <v>281.83999999999997</v>
      </c>
      <c r="G654" s="30"/>
    </row>
    <row r="655" spans="1:7" x14ac:dyDescent="0.2">
      <c r="C655" s="16">
        <v>44682</v>
      </c>
      <c r="D655" s="9" t="s">
        <v>244</v>
      </c>
      <c r="E655" s="17" t="s">
        <v>446</v>
      </c>
      <c r="F655" s="18">
        <v>140</v>
      </c>
    </row>
    <row r="656" spans="1:7" s="31" customFormat="1" x14ac:dyDescent="0.3">
      <c r="A656" s="27"/>
      <c r="B656" s="27"/>
      <c r="C656" s="28">
        <v>44713</v>
      </c>
      <c r="D656" s="27" t="s">
        <v>267</v>
      </c>
      <c r="E656" s="29" t="s">
        <v>517</v>
      </c>
      <c r="F656" s="30">
        <v>281.83999999999997</v>
      </c>
      <c r="G656" s="30"/>
    </row>
    <row r="657" spans="1:7" s="31" customFormat="1" x14ac:dyDescent="0.3">
      <c r="A657" s="27"/>
      <c r="B657" s="27"/>
      <c r="C657" s="28">
        <v>44713</v>
      </c>
      <c r="D657" s="27" t="s">
        <v>267</v>
      </c>
      <c r="E657" s="29" t="s">
        <v>518</v>
      </c>
      <c r="F657" s="30">
        <v>131.61000000000001</v>
      </c>
      <c r="G657" s="30"/>
    </row>
    <row r="658" spans="1:7" s="31" customFormat="1" x14ac:dyDescent="0.3">
      <c r="A658" s="27"/>
      <c r="B658" s="27"/>
      <c r="C658" s="28">
        <v>44743</v>
      </c>
      <c r="D658" s="27" t="s">
        <v>289</v>
      </c>
      <c r="E658" s="29" t="s">
        <v>519</v>
      </c>
      <c r="F658" s="30">
        <v>281.83999999999997</v>
      </c>
      <c r="G658" s="30"/>
    </row>
    <row r="659" spans="1:7" s="31" customFormat="1" x14ac:dyDescent="0.3">
      <c r="A659" s="27"/>
      <c r="B659" s="27"/>
      <c r="C659" s="28">
        <v>44743</v>
      </c>
      <c r="D659" s="27" t="s">
        <v>289</v>
      </c>
      <c r="E659" s="29" t="s">
        <v>520</v>
      </c>
      <c r="F659" s="30">
        <v>131.61000000000001</v>
      </c>
      <c r="G659" s="30"/>
    </row>
    <row r="660" spans="1:7" x14ac:dyDescent="0.2">
      <c r="C660" s="16">
        <v>44743</v>
      </c>
      <c r="D660" s="9" t="s">
        <v>290</v>
      </c>
      <c r="E660" s="17" t="s">
        <v>450</v>
      </c>
      <c r="F660" s="18">
        <v>112.33</v>
      </c>
    </row>
    <row r="661" spans="1:7" x14ac:dyDescent="0.2">
      <c r="C661" s="16">
        <v>44757</v>
      </c>
      <c r="D661" s="9" t="s">
        <v>294</v>
      </c>
      <c r="E661" s="17" t="s">
        <v>451</v>
      </c>
      <c r="F661" s="18">
        <v>70</v>
      </c>
    </row>
    <row r="662" spans="1:7" s="31" customFormat="1" ht="20.399999999999999" x14ac:dyDescent="0.3">
      <c r="A662" s="27"/>
      <c r="B662" s="27"/>
      <c r="C662" s="28">
        <v>44763</v>
      </c>
      <c r="D662" s="27" t="s">
        <v>298</v>
      </c>
      <c r="E662" s="29" t="s">
        <v>480</v>
      </c>
      <c r="F662" s="30">
        <v>13.51</v>
      </c>
      <c r="G662" s="30"/>
    </row>
    <row r="663" spans="1:7" s="31" customFormat="1" x14ac:dyDescent="0.3">
      <c r="A663" s="27"/>
      <c r="B663" s="27"/>
      <c r="C663" s="28">
        <v>44774</v>
      </c>
      <c r="D663" s="27" t="s">
        <v>306</v>
      </c>
      <c r="E663" s="29" t="s">
        <v>521</v>
      </c>
      <c r="F663" s="30">
        <v>131.61000000000001</v>
      </c>
      <c r="G663" s="30"/>
    </row>
    <row r="664" spans="1:7" s="31" customFormat="1" x14ac:dyDescent="0.3">
      <c r="A664" s="27"/>
      <c r="B664" s="27"/>
      <c r="C664" s="28">
        <v>44774</v>
      </c>
      <c r="D664" s="27" t="s">
        <v>306</v>
      </c>
      <c r="E664" s="29" t="s">
        <v>522</v>
      </c>
      <c r="F664" s="30">
        <v>281.83999999999997</v>
      </c>
      <c r="G664" s="30"/>
    </row>
    <row r="665" spans="1:7" s="31" customFormat="1" x14ac:dyDescent="0.3">
      <c r="A665" s="27"/>
      <c r="B665" s="27"/>
      <c r="C665" s="28">
        <v>44805</v>
      </c>
      <c r="D665" s="27" t="s">
        <v>329</v>
      </c>
      <c r="E665" s="29" t="s">
        <v>523</v>
      </c>
      <c r="F665" s="30">
        <v>281.83999999999997</v>
      </c>
      <c r="G665" s="30"/>
    </row>
    <row r="666" spans="1:7" s="31" customFormat="1" x14ac:dyDescent="0.3">
      <c r="A666" s="27"/>
      <c r="B666" s="27"/>
      <c r="C666" s="28">
        <v>44805</v>
      </c>
      <c r="D666" s="27" t="s">
        <v>329</v>
      </c>
      <c r="E666" s="29" t="s">
        <v>524</v>
      </c>
      <c r="F666" s="30">
        <v>131.61000000000001</v>
      </c>
      <c r="G666" s="30"/>
    </row>
    <row r="667" spans="1:7" s="31" customFormat="1" ht="20.399999999999999" x14ac:dyDescent="0.3">
      <c r="A667" s="27"/>
      <c r="B667" s="27"/>
      <c r="C667" s="28">
        <v>44834</v>
      </c>
      <c r="D667" s="27" t="s">
        <v>345</v>
      </c>
      <c r="E667" s="29" t="s">
        <v>483</v>
      </c>
      <c r="F667" s="30">
        <v>34.39</v>
      </c>
      <c r="G667" s="30"/>
    </row>
    <row r="668" spans="1:7" x14ac:dyDescent="0.2">
      <c r="D668" s="9" t="s">
        <v>3</v>
      </c>
      <c r="E668" s="17" t="s">
        <v>147</v>
      </c>
      <c r="G668" s="18">
        <f>4384.62-0</f>
        <v>4384.62</v>
      </c>
    </row>
    <row r="669" spans="1:7" x14ac:dyDescent="0.2">
      <c r="A669" s="9" t="s">
        <v>3</v>
      </c>
      <c r="C669" s="16">
        <v>44834</v>
      </c>
      <c r="D669" s="9" t="s">
        <v>3</v>
      </c>
      <c r="E669" s="17" t="s">
        <v>350</v>
      </c>
      <c r="G669" s="18">
        <v>4384.62</v>
      </c>
    </row>
    <row r="670" spans="1:7" x14ac:dyDescent="0.2">
      <c r="B670" s="9" t="s">
        <v>3</v>
      </c>
    </row>
    <row r="672" spans="1:7" x14ac:dyDescent="0.2">
      <c r="A672" s="9" t="s">
        <v>525</v>
      </c>
      <c r="C672" s="16">
        <v>44470</v>
      </c>
      <c r="D672" s="9" t="s">
        <v>3</v>
      </c>
      <c r="E672" s="17" t="s">
        <v>68</v>
      </c>
      <c r="G672" s="18">
        <v>4001.85</v>
      </c>
    </row>
    <row r="673" spans="2:7" x14ac:dyDescent="0.2">
      <c r="B673" s="9" t="s">
        <v>31</v>
      </c>
      <c r="C673" s="16">
        <v>44500</v>
      </c>
      <c r="D673" s="9" t="s">
        <v>3</v>
      </c>
      <c r="E673" s="17" t="s">
        <v>101</v>
      </c>
      <c r="F673" s="18">
        <v>824.44</v>
      </c>
    </row>
    <row r="674" spans="2:7" x14ac:dyDescent="0.2">
      <c r="C674" s="16">
        <v>44530</v>
      </c>
      <c r="D674" s="9" t="s">
        <v>3</v>
      </c>
      <c r="E674" s="17" t="s">
        <v>101</v>
      </c>
      <c r="F674" s="18">
        <v>993.66</v>
      </c>
    </row>
    <row r="675" spans="2:7" x14ac:dyDescent="0.2">
      <c r="C675" s="16">
        <v>44530</v>
      </c>
      <c r="D675" s="9" t="s">
        <v>3</v>
      </c>
      <c r="E675" s="17" t="s">
        <v>95</v>
      </c>
      <c r="F675" s="18">
        <v>12.81</v>
      </c>
    </row>
    <row r="676" spans="2:7" x14ac:dyDescent="0.2">
      <c r="C676" s="16">
        <v>44561</v>
      </c>
      <c r="D676" s="9" t="s">
        <v>3</v>
      </c>
      <c r="E676" s="17" t="s">
        <v>101</v>
      </c>
      <c r="F676" s="18">
        <v>969.03</v>
      </c>
    </row>
    <row r="677" spans="2:7" x14ac:dyDescent="0.2">
      <c r="D677" s="9" t="s">
        <v>3</v>
      </c>
      <c r="E677" s="17" t="s">
        <v>147</v>
      </c>
      <c r="G677" s="18">
        <f>2799.94-0</f>
        <v>2799.94</v>
      </c>
    </row>
    <row r="678" spans="2:7" x14ac:dyDescent="0.2">
      <c r="C678" s="16">
        <v>44561</v>
      </c>
      <c r="D678" s="9" t="s">
        <v>3</v>
      </c>
      <c r="E678" s="17" t="s">
        <v>148</v>
      </c>
      <c r="G678" s="18">
        <v>6801.79</v>
      </c>
    </row>
    <row r="679" spans="2:7" x14ac:dyDescent="0.2">
      <c r="D679" s="9" t="s">
        <v>3</v>
      </c>
      <c r="E679" s="17" t="s">
        <v>3</v>
      </c>
    </row>
    <row r="680" spans="2:7" x14ac:dyDescent="0.2">
      <c r="C680" s="16">
        <v>44562</v>
      </c>
      <c r="D680" s="9" t="s">
        <v>3</v>
      </c>
      <c r="E680" s="17" t="s">
        <v>68</v>
      </c>
    </row>
    <row r="681" spans="2:7" x14ac:dyDescent="0.2">
      <c r="C681" s="16">
        <v>44592</v>
      </c>
      <c r="D681" s="9" t="s">
        <v>3</v>
      </c>
      <c r="E681" s="17" t="s">
        <v>101</v>
      </c>
      <c r="F681" s="18">
        <v>1030.52</v>
      </c>
    </row>
    <row r="682" spans="2:7" x14ac:dyDescent="0.2">
      <c r="C682" s="16">
        <v>44620</v>
      </c>
      <c r="D682" s="9" t="s">
        <v>3</v>
      </c>
      <c r="E682" s="17" t="s">
        <v>101</v>
      </c>
      <c r="F682" s="18">
        <v>953.38</v>
      </c>
    </row>
    <row r="683" spans="2:7" x14ac:dyDescent="0.2">
      <c r="C683" s="16">
        <v>44651</v>
      </c>
      <c r="D683" s="9" t="s">
        <v>3</v>
      </c>
      <c r="E683" s="17" t="s">
        <v>101</v>
      </c>
      <c r="F683" s="18">
        <v>990.09</v>
      </c>
    </row>
    <row r="684" spans="2:7" x14ac:dyDescent="0.2">
      <c r="C684" s="16">
        <v>44681</v>
      </c>
      <c r="D684" s="9" t="s">
        <v>3</v>
      </c>
      <c r="E684" s="17" t="s">
        <v>101</v>
      </c>
      <c r="F684" s="18">
        <v>1117.31</v>
      </c>
    </row>
    <row r="685" spans="2:7" x14ac:dyDescent="0.2">
      <c r="C685" s="16">
        <v>44712</v>
      </c>
      <c r="D685" s="9" t="s">
        <v>3</v>
      </c>
      <c r="E685" s="17" t="s">
        <v>101</v>
      </c>
      <c r="F685" s="18">
        <v>1126.79</v>
      </c>
    </row>
    <row r="686" spans="2:7" x14ac:dyDescent="0.2">
      <c r="C686" s="16">
        <v>44742</v>
      </c>
      <c r="D686" s="9" t="s">
        <v>3</v>
      </c>
      <c r="E686" s="17" t="s">
        <v>101</v>
      </c>
      <c r="F686" s="18">
        <v>1244.28</v>
      </c>
    </row>
    <row r="687" spans="2:7" x14ac:dyDescent="0.2">
      <c r="C687" s="16">
        <v>44773</v>
      </c>
      <c r="D687" s="9" t="s">
        <v>3</v>
      </c>
      <c r="E687" s="17" t="s">
        <v>101</v>
      </c>
      <c r="F687" s="18">
        <v>1294.3</v>
      </c>
    </row>
    <row r="688" spans="2:7" x14ac:dyDescent="0.2">
      <c r="C688" s="16">
        <v>44804</v>
      </c>
      <c r="D688" s="9" t="s">
        <v>3</v>
      </c>
      <c r="E688" s="17" t="s">
        <v>101</v>
      </c>
      <c r="F688" s="18">
        <v>1181.07</v>
      </c>
    </row>
    <row r="689" spans="1:7" x14ac:dyDescent="0.2">
      <c r="C689" s="16">
        <v>44834</v>
      </c>
      <c r="D689" s="9" t="s">
        <v>3</v>
      </c>
      <c r="E689" s="17" t="s">
        <v>101</v>
      </c>
      <c r="F689" s="18">
        <v>1265.5</v>
      </c>
    </row>
    <row r="690" spans="1:7" x14ac:dyDescent="0.2">
      <c r="D690" s="9" t="s">
        <v>3</v>
      </c>
      <c r="E690" s="17" t="s">
        <v>147</v>
      </c>
      <c r="G690" s="18">
        <f>10203.24-0</f>
        <v>10203.24</v>
      </c>
    </row>
    <row r="691" spans="1:7" x14ac:dyDescent="0.2">
      <c r="A691" s="9" t="s">
        <v>3</v>
      </c>
      <c r="C691" s="16">
        <v>44834</v>
      </c>
      <c r="D691" s="9" t="s">
        <v>3</v>
      </c>
      <c r="E691" s="17" t="s">
        <v>350</v>
      </c>
      <c r="G691" s="18">
        <v>10203.24</v>
      </c>
    </row>
    <row r="692" spans="1:7" x14ac:dyDescent="0.2">
      <c r="B692" s="9" t="s">
        <v>3</v>
      </c>
    </row>
    <row r="694" spans="1:7" x14ac:dyDescent="0.2">
      <c r="A694" s="9" t="s">
        <v>526</v>
      </c>
      <c r="C694" s="16">
        <v>44470</v>
      </c>
      <c r="D694" s="9" t="s">
        <v>3</v>
      </c>
      <c r="E694" s="17" t="s">
        <v>68</v>
      </c>
      <c r="G694" s="18">
        <v>76.790000000000006</v>
      </c>
    </row>
    <row r="695" spans="1:7" s="31" customFormat="1" ht="20.399999999999999" x14ac:dyDescent="0.3">
      <c r="A695" s="27"/>
      <c r="B695" s="27" t="s">
        <v>32</v>
      </c>
      <c r="C695" s="28">
        <v>44561</v>
      </c>
      <c r="D695" s="27" t="s">
        <v>143</v>
      </c>
      <c r="E695" s="29" t="s">
        <v>469</v>
      </c>
      <c r="F695" s="30">
        <v>160.96</v>
      </c>
      <c r="G695" s="30"/>
    </row>
    <row r="696" spans="1:7" x14ac:dyDescent="0.2">
      <c r="D696" s="9" t="s">
        <v>3</v>
      </c>
      <c r="E696" s="17" t="s">
        <v>147</v>
      </c>
      <c r="G696" s="18">
        <f>160.96-0</f>
        <v>160.96</v>
      </c>
    </row>
    <row r="697" spans="1:7" x14ac:dyDescent="0.2">
      <c r="C697" s="16">
        <v>44561</v>
      </c>
      <c r="D697" s="9" t="s">
        <v>3</v>
      </c>
      <c r="E697" s="17" t="s">
        <v>148</v>
      </c>
      <c r="G697" s="18">
        <v>237.75</v>
      </c>
    </row>
    <row r="698" spans="1:7" x14ac:dyDescent="0.2">
      <c r="D698" s="9" t="s">
        <v>3</v>
      </c>
      <c r="E698" s="17" t="s">
        <v>3</v>
      </c>
    </row>
    <row r="699" spans="1:7" x14ac:dyDescent="0.2">
      <c r="C699" s="16">
        <v>44562</v>
      </c>
      <c r="D699" s="9" t="s">
        <v>3</v>
      </c>
      <c r="E699" s="17" t="s">
        <v>68</v>
      </c>
    </row>
    <row r="700" spans="1:7" s="31" customFormat="1" ht="20.399999999999999" x14ac:dyDescent="0.3">
      <c r="A700" s="27"/>
      <c r="B700" s="27"/>
      <c r="C700" s="28">
        <v>44763</v>
      </c>
      <c r="D700" s="27" t="s">
        <v>298</v>
      </c>
      <c r="E700" s="29" t="s">
        <v>480</v>
      </c>
      <c r="F700" s="30">
        <v>74.680000000000007</v>
      </c>
      <c r="G700" s="30"/>
    </row>
    <row r="701" spans="1:7" x14ac:dyDescent="0.2">
      <c r="D701" s="9" t="s">
        <v>3</v>
      </c>
      <c r="E701" s="17" t="s">
        <v>147</v>
      </c>
      <c r="G701" s="18">
        <f>74.68-0</f>
        <v>74.680000000000007</v>
      </c>
    </row>
    <row r="702" spans="1:7" x14ac:dyDescent="0.2">
      <c r="A702" s="9" t="s">
        <v>3</v>
      </c>
      <c r="C702" s="16">
        <v>44834</v>
      </c>
      <c r="D702" s="9" t="s">
        <v>3</v>
      </c>
      <c r="E702" s="17" t="s">
        <v>350</v>
      </c>
      <c r="G702" s="18">
        <v>74.680000000000007</v>
      </c>
    </row>
    <row r="703" spans="1:7" x14ac:dyDescent="0.2">
      <c r="B703" s="9" t="s">
        <v>3</v>
      </c>
    </row>
    <row r="705" spans="1:7" x14ac:dyDescent="0.2">
      <c r="A705" s="9" t="s">
        <v>527</v>
      </c>
      <c r="C705" s="16">
        <v>44470</v>
      </c>
      <c r="D705" s="9" t="s">
        <v>3</v>
      </c>
      <c r="E705" s="17" t="s">
        <v>68</v>
      </c>
      <c r="G705" s="18">
        <v>5485.98</v>
      </c>
    </row>
    <row r="706" spans="1:7" s="31" customFormat="1" ht="20.399999999999999" x14ac:dyDescent="0.3">
      <c r="A706" s="27"/>
      <c r="B706" s="27" t="s">
        <v>33</v>
      </c>
      <c r="C706" s="28">
        <v>44561</v>
      </c>
      <c r="D706" s="27" t="s">
        <v>143</v>
      </c>
      <c r="E706" s="29" t="s">
        <v>469</v>
      </c>
      <c r="F706" s="30">
        <v>168.7</v>
      </c>
      <c r="G706" s="30"/>
    </row>
    <row r="707" spans="1:7" x14ac:dyDescent="0.2">
      <c r="D707" s="9" t="s">
        <v>3</v>
      </c>
      <c r="E707" s="17" t="s">
        <v>147</v>
      </c>
      <c r="G707" s="18">
        <f>168.7-0</f>
        <v>168.7</v>
      </c>
    </row>
    <row r="708" spans="1:7" x14ac:dyDescent="0.2">
      <c r="C708" s="16">
        <v>44561</v>
      </c>
      <c r="D708" s="9" t="s">
        <v>3</v>
      </c>
      <c r="E708" s="17" t="s">
        <v>148</v>
      </c>
      <c r="G708" s="18">
        <v>5654.68</v>
      </c>
    </row>
    <row r="709" spans="1:7" x14ac:dyDescent="0.2">
      <c r="D709" s="9" t="s">
        <v>3</v>
      </c>
      <c r="E709" s="17" t="s">
        <v>3</v>
      </c>
    </row>
    <row r="710" spans="1:7" x14ac:dyDescent="0.2">
      <c r="C710" s="16">
        <v>44562</v>
      </c>
      <c r="D710" s="9" t="s">
        <v>3</v>
      </c>
      <c r="E710" s="17" t="s">
        <v>68</v>
      </c>
    </row>
    <row r="711" spans="1:7" s="31" customFormat="1" ht="20.399999999999999" x14ac:dyDescent="0.3">
      <c r="A711" s="27"/>
      <c r="B711" s="27"/>
      <c r="C711" s="28">
        <v>44763</v>
      </c>
      <c r="D711" s="27" t="s">
        <v>298</v>
      </c>
      <c r="E711" s="29" t="s">
        <v>480</v>
      </c>
      <c r="F711" s="30">
        <v>262.94</v>
      </c>
      <c r="G711" s="30"/>
    </row>
    <row r="712" spans="1:7" x14ac:dyDescent="0.2">
      <c r="C712" s="16">
        <v>44818</v>
      </c>
      <c r="D712" s="9" t="s">
        <v>333</v>
      </c>
      <c r="E712" s="17" t="s">
        <v>528</v>
      </c>
      <c r="F712" s="18">
        <v>5891.93</v>
      </c>
    </row>
    <row r="713" spans="1:7" x14ac:dyDescent="0.2">
      <c r="D713" s="9" t="s">
        <v>3</v>
      </c>
      <c r="E713" s="17" t="s">
        <v>147</v>
      </c>
      <c r="G713" s="18">
        <f>6154.87-0</f>
        <v>6154.87</v>
      </c>
    </row>
    <row r="714" spans="1:7" x14ac:dyDescent="0.2">
      <c r="A714" s="9" t="s">
        <v>3</v>
      </c>
      <c r="C714" s="16">
        <v>44834</v>
      </c>
      <c r="D714" s="9" t="s">
        <v>3</v>
      </c>
      <c r="E714" s="17" t="s">
        <v>350</v>
      </c>
      <c r="G714" s="18">
        <v>6154.87</v>
      </c>
    </row>
    <row r="715" spans="1:7" x14ac:dyDescent="0.2">
      <c r="B715" s="9" t="s">
        <v>3</v>
      </c>
    </row>
    <row r="717" spans="1:7" x14ac:dyDescent="0.2">
      <c r="A717" s="9" t="s">
        <v>529</v>
      </c>
      <c r="C717" s="16">
        <v>44470</v>
      </c>
      <c r="D717" s="9" t="s">
        <v>3</v>
      </c>
      <c r="E717" s="17" t="s">
        <v>68</v>
      </c>
    </row>
    <row r="718" spans="1:7" x14ac:dyDescent="0.2">
      <c r="B718" s="9" t="s">
        <v>34</v>
      </c>
      <c r="C718" s="16">
        <v>44561</v>
      </c>
      <c r="D718" s="9" t="s">
        <v>3</v>
      </c>
      <c r="E718" s="17" t="s">
        <v>148</v>
      </c>
    </row>
    <row r="719" spans="1:7" x14ac:dyDescent="0.2">
      <c r="D719" s="9" t="s">
        <v>3</v>
      </c>
      <c r="E719" s="17" t="s">
        <v>3</v>
      </c>
    </row>
    <row r="720" spans="1:7" x14ac:dyDescent="0.2">
      <c r="C720" s="16">
        <v>44562</v>
      </c>
      <c r="D720" s="9" t="s">
        <v>3</v>
      </c>
      <c r="E720" s="17" t="s">
        <v>68</v>
      </c>
    </row>
    <row r="721" spans="1:7" s="31" customFormat="1" ht="20.399999999999999" x14ac:dyDescent="0.3">
      <c r="A721" s="27"/>
      <c r="B721" s="27"/>
      <c r="C721" s="28">
        <v>44704</v>
      </c>
      <c r="D721" s="27" t="s">
        <v>248</v>
      </c>
      <c r="E721" s="29" t="s">
        <v>530</v>
      </c>
      <c r="F721" s="30">
        <v>164</v>
      </c>
      <c r="G721" s="30"/>
    </row>
    <row r="722" spans="1:7" s="31" customFormat="1" ht="20.399999999999999" x14ac:dyDescent="0.3">
      <c r="A722" s="27"/>
      <c r="B722" s="27"/>
      <c r="C722" s="28">
        <v>44704</v>
      </c>
      <c r="D722" s="27" t="s">
        <v>248</v>
      </c>
      <c r="E722" s="29" t="s">
        <v>531</v>
      </c>
      <c r="F722" s="30">
        <v>158</v>
      </c>
      <c r="G722" s="30"/>
    </row>
    <row r="723" spans="1:7" s="31" customFormat="1" ht="20.399999999999999" x14ac:dyDescent="0.3">
      <c r="A723" s="27"/>
      <c r="B723" s="27"/>
      <c r="C723" s="28">
        <v>44704</v>
      </c>
      <c r="D723" s="27" t="s">
        <v>248</v>
      </c>
      <c r="E723" s="29" t="s">
        <v>532</v>
      </c>
      <c r="F723" s="30">
        <v>158</v>
      </c>
      <c r="G723" s="30"/>
    </row>
    <row r="724" spans="1:7" s="31" customFormat="1" ht="20.399999999999999" x14ac:dyDescent="0.3">
      <c r="A724" s="27"/>
      <c r="B724" s="27"/>
      <c r="C724" s="28">
        <v>44704</v>
      </c>
      <c r="D724" s="27" t="s">
        <v>248</v>
      </c>
      <c r="E724" s="29" t="s">
        <v>533</v>
      </c>
      <c r="F724" s="30">
        <v>164</v>
      </c>
      <c r="G724" s="30"/>
    </row>
    <row r="725" spans="1:7" s="31" customFormat="1" ht="20.399999999999999" x14ac:dyDescent="0.3">
      <c r="A725" s="27"/>
      <c r="B725" s="27"/>
      <c r="C725" s="28">
        <v>44704</v>
      </c>
      <c r="D725" s="27" t="s">
        <v>248</v>
      </c>
      <c r="E725" s="29" t="s">
        <v>534</v>
      </c>
      <c r="F725" s="30">
        <v>158</v>
      </c>
      <c r="G725" s="30"/>
    </row>
    <row r="726" spans="1:7" s="31" customFormat="1" ht="20.399999999999999" x14ac:dyDescent="0.3">
      <c r="A726" s="27"/>
      <c r="B726" s="27"/>
      <c r="C726" s="28">
        <v>44712</v>
      </c>
      <c r="D726" s="27" t="s">
        <v>255</v>
      </c>
      <c r="E726" s="29" t="s">
        <v>535</v>
      </c>
      <c r="F726" s="30">
        <v>2528</v>
      </c>
      <c r="G726" s="30"/>
    </row>
    <row r="727" spans="1:7" s="31" customFormat="1" ht="20.399999999999999" x14ac:dyDescent="0.3">
      <c r="A727" s="27"/>
      <c r="B727" s="27"/>
      <c r="C727" s="28">
        <v>44713</v>
      </c>
      <c r="D727" s="27" t="s">
        <v>266</v>
      </c>
      <c r="E727" s="29" t="s">
        <v>536</v>
      </c>
      <c r="F727" s="30">
        <v>164</v>
      </c>
      <c r="G727" s="30"/>
    </row>
    <row r="728" spans="1:7" s="31" customFormat="1" ht="20.399999999999999" x14ac:dyDescent="0.3">
      <c r="A728" s="27"/>
      <c r="B728" s="27"/>
      <c r="C728" s="28">
        <v>44743</v>
      </c>
      <c r="D728" s="27" t="s">
        <v>288</v>
      </c>
      <c r="E728" s="29" t="s">
        <v>537</v>
      </c>
      <c r="F728" s="30">
        <v>164</v>
      </c>
      <c r="G728" s="30"/>
    </row>
    <row r="729" spans="1:7" s="31" customFormat="1" ht="20.399999999999999" x14ac:dyDescent="0.3">
      <c r="A729" s="27"/>
      <c r="B729" s="27"/>
      <c r="C729" s="28">
        <v>44774</v>
      </c>
      <c r="D729" s="27" t="s">
        <v>305</v>
      </c>
      <c r="E729" s="29" t="s">
        <v>538</v>
      </c>
      <c r="F729" s="30">
        <v>164</v>
      </c>
      <c r="G729" s="30"/>
    </row>
    <row r="730" spans="1:7" s="31" customFormat="1" ht="20.399999999999999" x14ac:dyDescent="0.3">
      <c r="A730" s="27"/>
      <c r="B730" s="27"/>
      <c r="C730" s="28">
        <v>44805</v>
      </c>
      <c r="D730" s="27" t="s">
        <v>328</v>
      </c>
      <c r="E730" s="29" t="s">
        <v>539</v>
      </c>
      <c r="F730" s="30">
        <v>164</v>
      </c>
      <c r="G730" s="30"/>
    </row>
    <row r="731" spans="1:7" x14ac:dyDescent="0.2">
      <c r="D731" s="9" t="s">
        <v>3</v>
      </c>
      <c r="E731" s="17" t="s">
        <v>147</v>
      </c>
      <c r="G731" s="18">
        <f>3986-0</f>
        <v>3986</v>
      </c>
    </row>
    <row r="732" spans="1:7" x14ac:dyDescent="0.2">
      <c r="A732" s="9" t="s">
        <v>3</v>
      </c>
      <c r="C732" s="16">
        <v>44834</v>
      </c>
      <c r="D732" s="9" t="s">
        <v>3</v>
      </c>
      <c r="E732" s="17" t="s">
        <v>350</v>
      </c>
      <c r="G732" s="18">
        <v>3986</v>
      </c>
    </row>
    <row r="733" spans="1:7" x14ac:dyDescent="0.2">
      <c r="B733" s="9" t="s">
        <v>3</v>
      </c>
    </row>
    <row r="735" spans="1:7" x14ac:dyDescent="0.2">
      <c r="A735" s="9" t="s">
        <v>540</v>
      </c>
      <c r="C735" s="16">
        <v>44470</v>
      </c>
      <c r="D735" s="9" t="s">
        <v>3</v>
      </c>
      <c r="E735" s="17" t="s">
        <v>68</v>
      </c>
      <c r="G735" s="18">
        <v>3845</v>
      </c>
    </row>
    <row r="736" spans="1:7" x14ac:dyDescent="0.2">
      <c r="B736" s="9" t="s">
        <v>35</v>
      </c>
      <c r="C736" s="16">
        <v>44470</v>
      </c>
      <c r="D736" s="9" t="s">
        <v>69</v>
      </c>
      <c r="E736" s="17" t="s">
        <v>541</v>
      </c>
      <c r="F736" s="18">
        <v>675</v>
      </c>
    </row>
    <row r="737" spans="3:7" x14ac:dyDescent="0.2">
      <c r="C737" s="16">
        <v>44500</v>
      </c>
      <c r="D737" s="9" t="s">
        <v>92</v>
      </c>
      <c r="E737" s="17" t="s">
        <v>542</v>
      </c>
      <c r="F737" s="18">
        <v>615</v>
      </c>
    </row>
    <row r="738" spans="3:7" x14ac:dyDescent="0.2">
      <c r="C738" s="16">
        <v>44501</v>
      </c>
      <c r="D738" s="9" t="s">
        <v>106</v>
      </c>
      <c r="E738" s="17" t="s">
        <v>543</v>
      </c>
      <c r="F738" s="18">
        <v>1016</v>
      </c>
    </row>
    <row r="739" spans="3:7" x14ac:dyDescent="0.2">
      <c r="C739" s="16">
        <v>44531</v>
      </c>
      <c r="D739" s="9" t="s">
        <v>134</v>
      </c>
      <c r="E739" s="17" t="s">
        <v>544</v>
      </c>
      <c r="F739" s="18">
        <v>1160</v>
      </c>
    </row>
    <row r="740" spans="3:7" x14ac:dyDescent="0.2">
      <c r="C740" s="16">
        <v>44561</v>
      </c>
      <c r="D740" s="9" t="s">
        <v>140</v>
      </c>
      <c r="E740" s="17" t="s">
        <v>545</v>
      </c>
      <c r="F740" s="18">
        <v>730</v>
      </c>
    </row>
    <row r="741" spans="3:7" x14ac:dyDescent="0.2">
      <c r="D741" s="9" t="s">
        <v>3</v>
      </c>
      <c r="E741" s="17" t="s">
        <v>147</v>
      </c>
      <c r="G741" s="18">
        <f>4196-0</f>
        <v>4196</v>
      </c>
    </row>
    <row r="742" spans="3:7" x14ac:dyDescent="0.2">
      <c r="C742" s="16">
        <v>44561</v>
      </c>
      <c r="D742" s="9" t="s">
        <v>3</v>
      </c>
      <c r="E742" s="17" t="s">
        <v>148</v>
      </c>
      <c r="G742" s="18">
        <v>8041</v>
      </c>
    </row>
    <row r="743" spans="3:7" x14ac:dyDescent="0.2">
      <c r="D743" s="9" t="s">
        <v>3</v>
      </c>
      <c r="E743" s="17" t="s">
        <v>3</v>
      </c>
    </row>
    <row r="744" spans="3:7" x14ac:dyDescent="0.2">
      <c r="C744" s="16">
        <v>44562</v>
      </c>
      <c r="D744" s="9" t="s">
        <v>3</v>
      </c>
      <c r="E744" s="17" t="s">
        <v>68</v>
      </c>
    </row>
    <row r="745" spans="3:7" x14ac:dyDescent="0.2">
      <c r="C745" s="16">
        <v>44621</v>
      </c>
      <c r="D745" s="9" t="s">
        <v>195</v>
      </c>
      <c r="E745" s="17" t="s">
        <v>546</v>
      </c>
      <c r="F745" s="18">
        <v>310</v>
      </c>
    </row>
    <row r="746" spans="3:7" x14ac:dyDescent="0.2">
      <c r="C746" s="16">
        <v>44652</v>
      </c>
      <c r="D746" s="9" t="s">
        <v>216</v>
      </c>
      <c r="E746" s="17" t="s">
        <v>547</v>
      </c>
      <c r="F746" s="18">
        <v>130</v>
      </c>
    </row>
    <row r="747" spans="3:7" x14ac:dyDescent="0.2">
      <c r="C747" s="16">
        <v>44682</v>
      </c>
      <c r="D747" s="9" t="s">
        <v>240</v>
      </c>
      <c r="E747" s="17" t="s">
        <v>548</v>
      </c>
      <c r="F747" s="18">
        <v>845</v>
      </c>
    </row>
    <row r="748" spans="3:7" x14ac:dyDescent="0.2">
      <c r="C748" s="16">
        <v>44694</v>
      </c>
      <c r="D748" s="9" t="s">
        <v>245</v>
      </c>
      <c r="E748" s="17" t="s">
        <v>549</v>
      </c>
      <c r="F748" s="18">
        <v>725</v>
      </c>
    </row>
    <row r="749" spans="3:7" x14ac:dyDescent="0.2">
      <c r="C749" s="16">
        <v>44713</v>
      </c>
      <c r="D749" s="9" t="s">
        <v>261</v>
      </c>
      <c r="E749" s="17" t="s">
        <v>550</v>
      </c>
      <c r="F749" s="18">
        <v>1422.29</v>
      </c>
    </row>
    <row r="750" spans="3:7" x14ac:dyDescent="0.2">
      <c r="C750" s="16">
        <v>44713</v>
      </c>
      <c r="D750" s="9" t="s">
        <v>261</v>
      </c>
      <c r="E750" s="17" t="s">
        <v>551</v>
      </c>
      <c r="F750" s="18">
        <v>200</v>
      </c>
    </row>
    <row r="751" spans="3:7" x14ac:dyDescent="0.2">
      <c r="C751" s="16">
        <v>44713</v>
      </c>
      <c r="D751" s="9" t="s">
        <v>261</v>
      </c>
      <c r="E751" s="17" t="s">
        <v>552</v>
      </c>
      <c r="F751" s="18">
        <v>465</v>
      </c>
    </row>
    <row r="752" spans="3:7" x14ac:dyDescent="0.2">
      <c r="C752" s="16">
        <v>44743</v>
      </c>
      <c r="D752" s="9" t="s">
        <v>286</v>
      </c>
      <c r="E752" s="17" t="s">
        <v>553</v>
      </c>
      <c r="F752" s="18">
        <v>760</v>
      </c>
    </row>
    <row r="753" spans="1:7" x14ac:dyDescent="0.2">
      <c r="C753" s="16">
        <v>44795</v>
      </c>
      <c r="D753" s="9" t="s">
        <v>311</v>
      </c>
      <c r="E753" s="17" t="s">
        <v>554</v>
      </c>
      <c r="F753" s="18">
        <v>870</v>
      </c>
    </row>
    <row r="754" spans="1:7" x14ac:dyDescent="0.2">
      <c r="C754" s="16">
        <v>44804</v>
      </c>
      <c r="D754" s="9" t="s">
        <v>3</v>
      </c>
      <c r="E754" s="17" t="s">
        <v>321</v>
      </c>
      <c r="F754" s="18">
        <v>-675</v>
      </c>
    </row>
    <row r="755" spans="1:7" x14ac:dyDescent="0.2">
      <c r="C755" s="16">
        <v>44805</v>
      </c>
      <c r="D755" s="9" t="s">
        <v>324</v>
      </c>
      <c r="E755" s="17" t="s">
        <v>555</v>
      </c>
      <c r="F755" s="18">
        <v>1275</v>
      </c>
    </row>
    <row r="756" spans="1:7" x14ac:dyDescent="0.2">
      <c r="D756" s="9" t="s">
        <v>3</v>
      </c>
      <c r="E756" s="17" t="s">
        <v>147</v>
      </c>
      <c r="G756" s="18">
        <f>7002.29-675</f>
        <v>6327.29</v>
      </c>
    </row>
    <row r="757" spans="1:7" x14ac:dyDescent="0.2">
      <c r="A757" s="9" t="s">
        <v>3</v>
      </c>
      <c r="C757" s="16">
        <v>44834</v>
      </c>
      <c r="D757" s="9" t="s">
        <v>3</v>
      </c>
      <c r="E757" s="17" t="s">
        <v>350</v>
      </c>
      <c r="G757" s="18">
        <v>6327.29</v>
      </c>
    </row>
    <row r="758" spans="1:7" x14ac:dyDescent="0.2">
      <c r="B758" s="9" t="s">
        <v>3</v>
      </c>
    </row>
    <row r="760" spans="1:7" x14ac:dyDescent="0.2">
      <c r="A760" s="9" t="s">
        <v>556</v>
      </c>
      <c r="C760" s="16">
        <v>44470</v>
      </c>
      <c r="D760" s="9" t="s">
        <v>3</v>
      </c>
      <c r="E760" s="17" t="s">
        <v>68</v>
      </c>
    </row>
    <row r="761" spans="1:7" x14ac:dyDescent="0.2">
      <c r="B761" s="9" t="s">
        <v>36</v>
      </c>
      <c r="C761" s="16">
        <v>44561</v>
      </c>
      <c r="D761" s="9" t="s">
        <v>3</v>
      </c>
      <c r="E761" s="17" t="s">
        <v>148</v>
      </c>
    </row>
    <row r="762" spans="1:7" x14ac:dyDescent="0.2">
      <c r="D762" s="9" t="s">
        <v>3</v>
      </c>
      <c r="E762" s="17" t="s">
        <v>3</v>
      </c>
    </row>
    <row r="763" spans="1:7" x14ac:dyDescent="0.2">
      <c r="C763" s="16">
        <v>44562</v>
      </c>
      <c r="D763" s="9" t="s">
        <v>3</v>
      </c>
      <c r="E763" s="17" t="s">
        <v>68</v>
      </c>
    </row>
    <row r="764" spans="1:7" x14ac:dyDescent="0.2">
      <c r="C764" s="16">
        <v>44757</v>
      </c>
      <c r="D764" s="9" t="s">
        <v>291</v>
      </c>
      <c r="E764" s="17" t="s">
        <v>557</v>
      </c>
      <c r="F764" s="18">
        <v>180</v>
      </c>
    </row>
    <row r="765" spans="1:7" x14ac:dyDescent="0.2">
      <c r="D765" s="9" t="s">
        <v>3</v>
      </c>
      <c r="E765" s="17" t="s">
        <v>147</v>
      </c>
      <c r="G765" s="18">
        <f>180-0</f>
        <v>180</v>
      </c>
    </row>
    <row r="766" spans="1:7" x14ac:dyDescent="0.2">
      <c r="A766" s="9" t="s">
        <v>3</v>
      </c>
      <c r="C766" s="16">
        <v>44834</v>
      </c>
      <c r="D766" s="9" t="s">
        <v>3</v>
      </c>
      <c r="E766" s="17" t="s">
        <v>350</v>
      </c>
      <c r="G766" s="18">
        <v>180</v>
      </c>
    </row>
    <row r="767" spans="1:7" x14ac:dyDescent="0.2">
      <c r="B767" s="9" t="s">
        <v>3</v>
      </c>
    </row>
    <row r="769" spans="1:7" x14ac:dyDescent="0.2">
      <c r="A769" s="9" t="s">
        <v>558</v>
      </c>
      <c r="C769" s="16">
        <v>44470</v>
      </c>
      <c r="D769" s="9" t="s">
        <v>3</v>
      </c>
      <c r="E769" s="17" t="s">
        <v>68</v>
      </c>
      <c r="G769" s="18">
        <v>510.75</v>
      </c>
    </row>
    <row r="770" spans="1:7" x14ac:dyDescent="0.2">
      <c r="B770" s="9" t="s">
        <v>37</v>
      </c>
      <c r="C770" s="16">
        <v>44561</v>
      </c>
      <c r="D770" s="9" t="s">
        <v>3</v>
      </c>
      <c r="E770" s="17" t="s">
        <v>148</v>
      </c>
      <c r="G770" s="18">
        <v>510.75</v>
      </c>
    </row>
    <row r="771" spans="1:7" x14ac:dyDescent="0.2">
      <c r="D771" s="9" t="s">
        <v>3</v>
      </c>
      <c r="E771" s="17" t="s">
        <v>3</v>
      </c>
    </row>
    <row r="772" spans="1:7" x14ac:dyDescent="0.2">
      <c r="C772" s="16">
        <v>44562</v>
      </c>
      <c r="D772" s="9" t="s">
        <v>3</v>
      </c>
      <c r="E772" s="17" t="s">
        <v>68</v>
      </c>
    </row>
    <row r="773" spans="1:7" x14ac:dyDescent="0.2">
      <c r="C773" s="16">
        <v>44613</v>
      </c>
      <c r="D773" s="9" t="s">
        <v>184</v>
      </c>
      <c r="E773" s="17" t="s">
        <v>559</v>
      </c>
      <c r="F773" s="18">
        <v>295</v>
      </c>
    </row>
    <row r="774" spans="1:7" s="31" customFormat="1" ht="20.399999999999999" x14ac:dyDescent="0.3">
      <c r="A774" s="27"/>
      <c r="B774" s="27"/>
      <c r="C774" s="28">
        <v>44645</v>
      </c>
      <c r="D774" s="27" t="s">
        <v>209</v>
      </c>
      <c r="E774" s="29" t="s">
        <v>560</v>
      </c>
      <c r="F774" s="30">
        <v>295</v>
      </c>
      <c r="G774" s="30"/>
    </row>
    <row r="775" spans="1:7" s="31" customFormat="1" ht="20.399999999999999" x14ac:dyDescent="0.3">
      <c r="A775" s="27"/>
      <c r="B775" s="27"/>
      <c r="C775" s="28">
        <v>44826</v>
      </c>
      <c r="D775" s="27" t="s">
        <v>336</v>
      </c>
      <c r="E775" s="29" t="s">
        <v>561</v>
      </c>
      <c r="F775" s="30">
        <v>177.25</v>
      </c>
      <c r="G775" s="30"/>
    </row>
    <row r="776" spans="1:7" x14ac:dyDescent="0.2">
      <c r="D776" s="9" t="s">
        <v>3</v>
      </c>
      <c r="E776" s="17" t="s">
        <v>147</v>
      </c>
      <c r="G776" s="18">
        <f>767.25-0</f>
        <v>767.25</v>
      </c>
    </row>
    <row r="777" spans="1:7" x14ac:dyDescent="0.2">
      <c r="A777" s="9" t="s">
        <v>3</v>
      </c>
      <c r="C777" s="16">
        <v>44834</v>
      </c>
      <c r="D777" s="9" t="s">
        <v>3</v>
      </c>
      <c r="E777" s="17" t="s">
        <v>350</v>
      </c>
      <c r="G777" s="18">
        <v>767.25</v>
      </c>
    </row>
    <row r="778" spans="1:7" x14ac:dyDescent="0.2">
      <c r="B778" s="9" t="s">
        <v>3</v>
      </c>
    </row>
    <row r="780" spans="1:7" x14ac:dyDescent="0.2">
      <c r="A780" s="9" t="s">
        <v>562</v>
      </c>
      <c r="C780" s="16">
        <v>44470</v>
      </c>
      <c r="D780" s="9" t="s">
        <v>3</v>
      </c>
      <c r="E780" s="17" t="s">
        <v>68</v>
      </c>
      <c r="G780" s="18">
        <v>18000</v>
      </c>
    </row>
    <row r="781" spans="1:7" s="31" customFormat="1" ht="20.399999999999999" x14ac:dyDescent="0.3">
      <c r="A781" s="27"/>
      <c r="B781" s="27" t="s">
        <v>38</v>
      </c>
      <c r="C781" s="28">
        <v>44470</v>
      </c>
      <c r="D781" s="27" t="s">
        <v>81</v>
      </c>
      <c r="E781" s="29" t="s">
        <v>563</v>
      </c>
      <c r="F781" s="30">
        <v>2000</v>
      </c>
      <c r="G781" s="30"/>
    </row>
    <row r="782" spans="1:7" s="31" customFormat="1" ht="20.399999999999999" x14ac:dyDescent="0.3">
      <c r="A782" s="27"/>
      <c r="B782" s="27"/>
      <c r="C782" s="28">
        <v>44500</v>
      </c>
      <c r="D782" s="27" t="s">
        <v>91</v>
      </c>
      <c r="E782" s="29" t="s">
        <v>564</v>
      </c>
      <c r="F782" s="30">
        <v>119.12</v>
      </c>
      <c r="G782" s="30"/>
    </row>
    <row r="783" spans="1:7" s="31" customFormat="1" ht="20.399999999999999" x14ac:dyDescent="0.3">
      <c r="A783" s="27"/>
      <c r="B783" s="27"/>
      <c r="C783" s="28">
        <v>44501</v>
      </c>
      <c r="D783" s="27" t="s">
        <v>103</v>
      </c>
      <c r="E783" s="29" t="s">
        <v>565</v>
      </c>
      <c r="F783" s="30">
        <v>2000</v>
      </c>
      <c r="G783" s="30"/>
    </row>
    <row r="784" spans="1:7" s="31" customFormat="1" x14ac:dyDescent="0.3">
      <c r="A784" s="27"/>
      <c r="B784" s="27"/>
      <c r="C784" s="28">
        <v>44530</v>
      </c>
      <c r="D784" s="27" t="s">
        <v>116</v>
      </c>
      <c r="E784" s="29" t="s">
        <v>566</v>
      </c>
      <c r="F784" s="30">
        <v>243.84</v>
      </c>
      <c r="G784" s="30"/>
    </row>
    <row r="785" spans="1:7" s="31" customFormat="1" ht="20.399999999999999" x14ac:dyDescent="0.3">
      <c r="A785" s="27"/>
      <c r="B785" s="27"/>
      <c r="C785" s="28">
        <v>44531</v>
      </c>
      <c r="D785" s="27" t="s">
        <v>130</v>
      </c>
      <c r="E785" s="29" t="s">
        <v>567</v>
      </c>
      <c r="F785" s="30">
        <v>2000</v>
      </c>
      <c r="G785" s="30"/>
    </row>
    <row r="786" spans="1:7" s="31" customFormat="1" x14ac:dyDescent="0.3">
      <c r="A786" s="27"/>
      <c r="B786" s="27"/>
      <c r="C786" s="28">
        <v>44561</v>
      </c>
      <c r="D786" s="27" t="s">
        <v>142</v>
      </c>
      <c r="E786" s="29" t="s">
        <v>568</v>
      </c>
      <c r="F786" s="30">
        <v>500.39</v>
      </c>
      <c r="G786" s="30"/>
    </row>
    <row r="787" spans="1:7" x14ac:dyDescent="0.2">
      <c r="D787" s="9" t="s">
        <v>3</v>
      </c>
      <c r="E787" s="17" t="s">
        <v>147</v>
      </c>
      <c r="G787" s="18">
        <f>6863.35-0</f>
        <v>6863.35</v>
      </c>
    </row>
    <row r="788" spans="1:7" x14ac:dyDescent="0.2">
      <c r="C788" s="16">
        <v>44561</v>
      </c>
      <c r="D788" s="9" t="s">
        <v>3</v>
      </c>
      <c r="E788" s="17" t="s">
        <v>148</v>
      </c>
      <c r="G788" s="18">
        <v>24863.35</v>
      </c>
    </row>
    <row r="789" spans="1:7" x14ac:dyDescent="0.2">
      <c r="D789" s="9" t="s">
        <v>3</v>
      </c>
      <c r="E789" s="17" t="s">
        <v>3</v>
      </c>
    </row>
    <row r="790" spans="1:7" x14ac:dyDescent="0.2">
      <c r="C790" s="16">
        <v>44562</v>
      </c>
      <c r="D790" s="9" t="s">
        <v>3</v>
      </c>
      <c r="E790" s="17" t="s">
        <v>68</v>
      </c>
    </row>
    <row r="791" spans="1:7" s="31" customFormat="1" ht="20.399999999999999" x14ac:dyDescent="0.3">
      <c r="A791" s="27"/>
      <c r="B791" s="27"/>
      <c r="C791" s="28">
        <v>44562</v>
      </c>
      <c r="D791" s="27" t="s">
        <v>149</v>
      </c>
      <c r="E791" s="29" t="s">
        <v>569</v>
      </c>
      <c r="F791" s="30">
        <v>2000</v>
      </c>
      <c r="G791" s="30"/>
    </row>
    <row r="792" spans="1:7" s="31" customFormat="1" x14ac:dyDescent="0.3">
      <c r="A792" s="27"/>
      <c r="B792" s="27"/>
      <c r="C792" s="28">
        <v>44592</v>
      </c>
      <c r="D792" s="27" t="s">
        <v>170</v>
      </c>
      <c r="E792" s="29" t="s">
        <v>570</v>
      </c>
      <c r="F792" s="30">
        <v>360.91</v>
      </c>
      <c r="G792" s="30"/>
    </row>
    <row r="793" spans="1:7" s="31" customFormat="1" ht="20.399999999999999" x14ac:dyDescent="0.3">
      <c r="A793" s="27"/>
      <c r="B793" s="27"/>
      <c r="C793" s="28">
        <v>44593</v>
      </c>
      <c r="D793" s="27" t="s">
        <v>176</v>
      </c>
      <c r="E793" s="29" t="s">
        <v>571</v>
      </c>
      <c r="F793" s="30">
        <v>2000</v>
      </c>
      <c r="G793" s="30"/>
    </row>
    <row r="794" spans="1:7" s="31" customFormat="1" x14ac:dyDescent="0.3">
      <c r="A794" s="27"/>
      <c r="B794" s="27"/>
      <c r="C794" s="28">
        <v>44620</v>
      </c>
      <c r="D794" s="27" t="s">
        <v>191</v>
      </c>
      <c r="E794" s="29" t="s">
        <v>572</v>
      </c>
      <c r="F794" s="30">
        <v>516.29</v>
      </c>
      <c r="G794" s="30"/>
    </row>
    <row r="795" spans="1:7" s="31" customFormat="1" ht="20.399999999999999" x14ac:dyDescent="0.3">
      <c r="A795" s="27"/>
      <c r="B795" s="27"/>
      <c r="C795" s="28">
        <v>44621</v>
      </c>
      <c r="D795" s="27" t="s">
        <v>197</v>
      </c>
      <c r="E795" s="29" t="s">
        <v>573</v>
      </c>
      <c r="F795" s="30">
        <v>2000</v>
      </c>
      <c r="G795" s="30"/>
    </row>
    <row r="796" spans="1:7" s="31" customFormat="1" x14ac:dyDescent="0.3">
      <c r="A796" s="27"/>
      <c r="B796" s="27"/>
      <c r="C796" s="28">
        <v>44651</v>
      </c>
      <c r="D796" s="27" t="s">
        <v>213</v>
      </c>
      <c r="E796" s="29" t="s">
        <v>574</v>
      </c>
      <c r="F796" s="30">
        <v>593.44000000000005</v>
      </c>
      <c r="G796" s="30"/>
    </row>
    <row r="797" spans="1:7" s="31" customFormat="1" ht="20.399999999999999" x14ac:dyDescent="0.3">
      <c r="A797" s="27"/>
      <c r="B797" s="27"/>
      <c r="C797" s="28">
        <v>44652</v>
      </c>
      <c r="D797" s="27" t="s">
        <v>217</v>
      </c>
      <c r="E797" s="29" t="s">
        <v>575</v>
      </c>
      <c r="F797" s="30">
        <v>2000</v>
      </c>
      <c r="G797" s="30"/>
    </row>
    <row r="798" spans="1:7" s="31" customFormat="1" x14ac:dyDescent="0.3">
      <c r="A798" s="27"/>
      <c r="B798" s="27"/>
      <c r="C798" s="28">
        <v>44681</v>
      </c>
      <c r="D798" s="27" t="s">
        <v>234</v>
      </c>
      <c r="E798" s="29" t="s">
        <v>576</v>
      </c>
      <c r="F798" s="30">
        <v>632.54</v>
      </c>
      <c r="G798" s="30"/>
    </row>
    <row r="799" spans="1:7" s="31" customFormat="1" ht="20.399999999999999" x14ac:dyDescent="0.3">
      <c r="A799" s="27"/>
      <c r="B799" s="27"/>
      <c r="C799" s="28">
        <v>44682</v>
      </c>
      <c r="D799" s="27" t="s">
        <v>241</v>
      </c>
      <c r="E799" s="29" t="s">
        <v>577</v>
      </c>
      <c r="F799" s="30">
        <v>2000</v>
      </c>
      <c r="G799" s="30"/>
    </row>
    <row r="800" spans="1:7" s="31" customFormat="1" x14ac:dyDescent="0.3">
      <c r="A800" s="27"/>
      <c r="B800" s="27"/>
      <c r="C800" s="28">
        <v>44712</v>
      </c>
      <c r="D800" s="27" t="s">
        <v>254</v>
      </c>
      <c r="E800" s="29" t="s">
        <v>578</v>
      </c>
      <c r="F800" s="30">
        <v>961.77</v>
      </c>
      <c r="G800" s="30"/>
    </row>
    <row r="801" spans="1:7" s="31" customFormat="1" ht="20.399999999999999" x14ac:dyDescent="0.3">
      <c r="A801" s="27"/>
      <c r="B801" s="27"/>
      <c r="C801" s="28">
        <v>44713</v>
      </c>
      <c r="D801" s="27" t="s">
        <v>265</v>
      </c>
      <c r="E801" s="29" t="s">
        <v>579</v>
      </c>
      <c r="F801" s="30">
        <v>2000</v>
      </c>
      <c r="G801" s="30"/>
    </row>
    <row r="802" spans="1:7" s="31" customFormat="1" x14ac:dyDescent="0.3">
      <c r="A802" s="27"/>
      <c r="B802" s="27"/>
      <c r="C802" s="28">
        <v>44742</v>
      </c>
      <c r="D802" s="27" t="s">
        <v>281</v>
      </c>
      <c r="E802" s="29" t="s">
        <v>580</v>
      </c>
      <c r="F802" s="30">
        <v>940.59</v>
      </c>
      <c r="G802" s="30"/>
    </row>
    <row r="803" spans="1:7" s="31" customFormat="1" ht="20.399999999999999" x14ac:dyDescent="0.3">
      <c r="A803" s="27"/>
      <c r="B803" s="27"/>
      <c r="C803" s="28">
        <v>44743</v>
      </c>
      <c r="D803" s="27" t="s">
        <v>287</v>
      </c>
      <c r="E803" s="29" t="s">
        <v>581</v>
      </c>
      <c r="F803" s="30">
        <v>2000</v>
      </c>
      <c r="G803" s="30"/>
    </row>
    <row r="804" spans="1:7" s="31" customFormat="1" x14ac:dyDescent="0.3">
      <c r="A804" s="27"/>
      <c r="B804" s="27"/>
      <c r="C804" s="28">
        <v>44773</v>
      </c>
      <c r="D804" s="27" t="s">
        <v>300</v>
      </c>
      <c r="E804" s="29" t="s">
        <v>582</v>
      </c>
      <c r="F804" s="30">
        <v>1097.02</v>
      </c>
      <c r="G804" s="30"/>
    </row>
    <row r="805" spans="1:7" s="31" customFormat="1" ht="20.399999999999999" x14ac:dyDescent="0.3">
      <c r="A805" s="27"/>
      <c r="B805" s="27"/>
      <c r="C805" s="28">
        <v>44774</v>
      </c>
      <c r="D805" s="27" t="s">
        <v>304</v>
      </c>
      <c r="E805" s="29" t="s">
        <v>583</v>
      </c>
      <c r="F805" s="30">
        <v>2000</v>
      </c>
      <c r="G805" s="30"/>
    </row>
    <row r="806" spans="1:7" s="31" customFormat="1" x14ac:dyDescent="0.3">
      <c r="A806" s="27"/>
      <c r="B806" s="27"/>
      <c r="C806" s="28">
        <v>44804</v>
      </c>
      <c r="D806" s="27" t="s">
        <v>317</v>
      </c>
      <c r="E806" s="29" t="s">
        <v>584</v>
      </c>
      <c r="F806" s="30">
        <v>899.44</v>
      </c>
      <c r="G806" s="30"/>
    </row>
    <row r="807" spans="1:7" s="31" customFormat="1" ht="20.399999999999999" x14ac:dyDescent="0.3">
      <c r="A807" s="27"/>
      <c r="B807" s="27"/>
      <c r="C807" s="28">
        <v>44805</v>
      </c>
      <c r="D807" s="27" t="s">
        <v>327</v>
      </c>
      <c r="E807" s="29" t="s">
        <v>585</v>
      </c>
      <c r="F807" s="30">
        <v>2000</v>
      </c>
      <c r="G807" s="30"/>
    </row>
    <row r="808" spans="1:7" s="31" customFormat="1" x14ac:dyDescent="0.3">
      <c r="A808" s="27"/>
      <c r="B808" s="27"/>
      <c r="C808" s="28">
        <v>44834</v>
      </c>
      <c r="D808" s="27" t="s">
        <v>344</v>
      </c>
      <c r="E808" s="29" t="s">
        <v>586</v>
      </c>
      <c r="F808" s="30">
        <v>1350.62</v>
      </c>
      <c r="G808" s="30"/>
    </row>
    <row r="809" spans="1:7" x14ac:dyDescent="0.2">
      <c r="D809" s="9" t="s">
        <v>3</v>
      </c>
      <c r="E809" s="17" t="s">
        <v>147</v>
      </c>
      <c r="G809" s="18">
        <f>25352.62-0</f>
        <v>25352.62</v>
      </c>
    </row>
    <row r="810" spans="1:7" x14ac:dyDescent="0.2">
      <c r="A810" s="9" t="s">
        <v>3</v>
      </c>
      <c r="C810" s="16">
        <v>44834</v>
      </c>
      <c r="D810" s="9" t="s">
        <v>3</v>
      </c>
      <c r="E810" s="17" t="s">
        <v>350</v>
      </c>
      <c r="G810" s="18">
        <v>25352.62</v>
      </c>
    </row>
    <row r="811" spans="1:7" x14ac:dyDescent="0.2">
      <c r="B811" s="9" t="s">
        <v>3</v>
      </c>
    </row>
    <row r="813" spans="1:7" x14ac:dyDescent="0.2">
      <c r="A813" s="9" t="s">
        <v>587</v>
      </c>
      <c r="C813" s="16">
        <v>44470</v>
      </c>
      <c r="D813" s="9" t="s">
        <v>3</v>
      </c>
      <c r="E813" s="17" t="s">
        <v>68</v>
      </c>
      <c r="G813" s="18">
        <v>2169</v>
      </c>
    </row>
    <row r="814" spans="1:7" x14ac:dyDescent="0.2">
      <c r="B814" s="9" t="s">
        <v>39</v>
      </c>
      <c r="C814" s="16">
        <v>44561</v>
      </c>
      <c r="D814" s="9" t="s">
        <v>3</v>
      </c>
      <c r="E814" s="17" t="s">
        <v>148</v>
      </c>
      <c r="G814" s="18">
        <v>2169</v>
      </c>
    </row>
    <row r="815" spans="1:7" x14ac:dyDescent="0.2">
      <c r="D815" s="9" t="s">
        <v>3</v>
      </c>
      <c r="E815" s="17" t="s">
        <v>3</v>
      </c>
    </row>
    <row r="816" spans="1:7" x14ac:dyDescent="0.2">
      <c r="C816" s="16">
        <v>44562</v>
      </c>
      <c r="D816" s="9" t="s">
        <v>3</v>
      </c>
      <c r="E816" s="17" t="s">
        <v>68</v>
      </c>
    </row>
    <row r="817" spans="1:7" x14ac:dyDescent="0.2">
      <c r="C817" s="16">
        <v>44592</v>
      </c>
      <c r="D817" s="9" t="s">
        <v>166</v>
      </c>
      <c r="E817" s="17" t="s">
        <v>588</v>
      </c>
      <c r="F817" s="18">
        <v>599</v>
      </c>
    </row>
    <row r="818" spans="1:7" x14ac:dyDescent="0.2">
      <c r="C818" s="16">
        <v>44592</v>
      </c>
      <c r="D818" s="9" t="s">
        <v>166</v>
      </c>
      <c r="E818" s="17" t="s">
        <v>589</v>
      </c>
      <c r="F818" s="18">
        <v>433</v>
      </c>
    </row>
    <row r="819" spans="1:7" x14ac:dyDescent="0.2">
      <c r="C819" s="16">
        <v>44669</v>
      </c>
      <c r="D819" s="9" t="s">
        <v>224</v>
      </c>
      <c r="E819" s="17" t="s">
        <v>590</v>
      </c>
      <c r="F819" s="18">
        <v>37.299999999999997</v>
      </c>
    </row>
    <row r="820" spans="1:7" x14ac:dyDescent="0.2">
      <c r="C820" s="16">
        <v>44676</v>
      </c>
      <c r="D820" s="9" t="s">
        <v>232</v>
      </c>
      <c r="E820" s="17" t="s">
        <v>591</v>
      </c>
      <c r="F820" s="18">
        <v>539</v>
      </c>
    </row>
    <row r="821" spans="1:7" x14ac:dyDescent="0.2">
      <c r="C821" s="16">
        <v>44712</v>
      </c>
      <c r="D821" s="9" t="s">
        <v>251</v>
      </c>
      <c r="E821" s="17" t="s">
        <v>592</v>
      </c>
      <c r="F821" s="18">
        <v>514.70000000000005</v>
      </c>
    </row>
    <row r="822" spans="1:7" x14ac:dyDescent="0.2">
      <c r="C822" s="16">
        <v>44789</v>
      </c>
      <c r="D822" s="9" t="s">
        <v>308</v>
      </c>
      <c r="E822" s="17" t="s">
        <v>593</v>
      </c>
      <c r="F822" s="18">
        <v>580.25</v>
      </c>
    </row>
    <row r="823" spans="1:7" x14ac:dyDescent="0.2">
      <c r="D823" s="9" t="s">
        <v>3</v>
      </c>
      <c r="E823" s="17" t="s">
        <v>147</v>
      </c>
      <c r="G823" s="18">
        <f>2703.25-0</f>
        <v>2703.25</v>
      </c>
    </row>
    <row r="824" spans="1:7" x14ac:dyDescent="0.2">
      <c r="A824" s="9" t="s">
        <v>3</v>
      </c>
      <c r="C824" s="16">
        <v>44834</v>
      </c>
      <c r="D824" s="9" t="s">
        <v>3</v>
      </c>
      <c r="E824" s="17" t="s">
        <v>350</v>
      </c>
      <c r="G824" s="18">
        <v>2703.25</v>
      </c>
    </row>
    <row r="825" spans="1:7" x14ac:dyDescent="0.2">
      <c r="B825" s="9" t="s">
        <v>3</v>
      </c>
    </row>
    <row r="827" spans="1:7" x14ac:dyDescent="0.2">
      <c r="A827" s="9" t="s">
        <v>594</v>
      </c>
      <c r="C827" s="16">
        <v>44470</v>
      </c>
      <c r="D827" s="9" t="s">
        <v>3</v>
      </c>
      <c r="E827" s="17" t="s">
        <v>68</v>
      </c>
    </row>
    <row r="828" spans="1:7" x14ac:dyDescent="0.2">
      <c r="B828" s="9" t="s">
        <v>40</v>
      </c>
      <c r="C828" s="16">
        <v>44561</v>
      </c>
      <c r="D828" s="9" t="s">
        <v>3</v>
      </c>
      <c r="E828" s="17" t="s">
        <v>148</v>
      </c>
    </row>
    <row r="829" spans="1:7" x14ac:dyDescent="0.2">
      <c r="D829" s="9" t="s">
        <v>3</v>
      </c>
      <c r="E829" s="17" t="s">
        <v>3</v>
      </c>
    </row>
    <row r="830" spans="1:7" x14ac:dyDescent="0.2">
      <c r="C830" s="16">
        <v>44562</v>
      </c>
      <c r="D830" s="9" t="s">
        <v>3</v>
      </c>
      <c r="E830" s="17" t="s">
        <v>68</v>
      </c>
    </row>
    <row r="831" spans="1:7" x14ac:dyDescent="0.2">
      <c r="C831" s="16">
        <v>44637</v>
      </c>
      <c r="D831" s="9" t="s">
        <v>205</v>
      </c>
      <c r="E831" s="17" t="s">
        <v>595</v>
      </c>
      <c r="F831" s="18">
        <v>570</v>
      </c>
    </row>
    <row r="832" spans="1:7" x14ac:dyDescent="0.2">
      <c r="C832" s="16">
        <v>44637</v>
      </c>
      <c r="D832" s="9" t="s">
        <v>205</v>
      </c>
      <c r="E832" s="17" t="s">
        <v>596</v>
      </c>
      <c r="F832" s="18">
        <v>570</v>
      </c>
    </row>
    <row r="833" spans="1:7" x14ac:dyDescent="0.2">
      <c r="C833" s="16">
        <v>44637</v>
      </c>
      <c r="D833" s="9" t="s">
        <v>205</v>
      </c>
      <c r="E833" s="17" t="s">
        <v>597</v>
      </c>
      <c r="F833" s="18">
        <v>570</v>
      </c>
    </row>
    <row r="834" spans="1:7" x14ac:dyDescent="0.2">
      <c r="C834" s="16">
        <v>44637</v>
      </c>
      <c r="D834" s="9" t="s">
        <v>205</v>
      </c>
      <c r="E834" s="17" t="s">
        <v>598</v>
      </c>
      <c r="F834" s="18">
        <v>570</v>
      </c>
    </row>
    <row r="835" spans="1:7" x14ac:dyDescent="0.2">
      <c r="C835" s="16">
        <v>44637</v>
      </c>
      <c r="D835" s="9" t="s">
        <v>205</v>
      </c>
      <c r="E835" s="17" t="s">
        <v>599</v>
      </c>
      <c r="F835" s="18">
        <v>570</v>
      </c>
    </row>
    <row r="836" spans="1:7" x14ac:dyDescent="0.2">
      <c r="C836" s="16">
        <v>44735</v>
      </c>
      <c r="D836" s="9" t="s">
        <v>279</v>
      </c>
      <c r="E836" s="17" t="s">
        <v>600</v>
      </c>
      <c r="F836" s="18">
        <v>1560</v>
      </c>
    </row>
    <row r="837" spans="1:7" x14ac:dyDescent="0.2">
      <c r="C837" s="16">
        <v>44834</v>
      </c>
      <c r="D837" s="9" t="s">
        <v>3</v>
      </c>
      <c r="E837" s="17" t="s">
        <v>347</v>
      </c>
      <c r="F837" s="18">
        <v>-1560</v>
      </c>
    </row>
    <row r="838" spans="1:7" x14ac:dyDescent="0.2">
      <c r="D838" s="9" t="s">
        <v>3</v>
      </c>
      <c r="E838" s="17" t="s">
        <v>147</v>
      </c>
      <c r="G838" s="18">
        <f>4410-1560</f>
        <v>2850</v>
      </c>
    </row>
    <row r="839" spans="1:7" x14ac:dyDescent="0.2">
      <c r="A839" s="9" t="s">
        <v>3</v>
      </c>
      <c r="C839" s="16">
        <v>44834</v>
      </c>
      <c r="D839" s="9" t="s">
        <v>3</v>
      </c>
      <c r="E839" s="17" t="s">
        <v>350</v>
      </c>
      <c r="G839" s="18">
        <v>2850</v>
      </c>
    </row>
    <row r="840" spans="1:7" x14ac:dyDescent="0.2">
      <c r="B840" s="9" t="s">
        <v>3</v>
      </c>
    </row>
    <row r="842" spans="1:7" x14ac:dyDescent="0.2">
      <c r="A842" s="9" t="s">
        <v>601</v>
      </c>
      <c r="C842" s="16">
        <v>44470</v>
      </c>
      <c r="D842" s="9" t="s">
        <v>3</v>
      </c>
      <c r="E842" s="17" t="s">
        <v>68</v>
      </c>
      <c r="G842" s="18">
        <v>4069.4</v>
      </c>
    </row>
    <row r="843" spans="1:7" s="31" customFormat="1" ht="20.399999999999999" x14ac:dyDescent="0.3">
      <c r="A843" s="27"/>
      <c r="B843" s="27" t="s">
        <v>41</v>
      </c>
      <c r="C843" s="28">
        <v>44485</v>
      </c>
      <c r="D843" s="27" t="s">
        <v>85</v>
      </c>
      <c r="E843" s="29" t="s">
        <v>602</v>
      </c>
      <c r="F843" s="30">
        <v>19.77</v>
      </c>
      <c r="G843" s="30"/>
    </row>
    <row r="844" spans="1:7" x14ac:dyDescent="0.2">
      <c r="C844" s="16">
        <v>44494</v>
      </c>
      <c r="D844" s="9" t="s">
        <v>88</v>
      </c>
      <c r="E844" s="17" t="s">
        <v>433</v>
      </c>
      <c r="F844" s="18">
        <v>225</v>
      </c>
    </row>
    <row r="845" spans="1:7" s="31" customFormat="1" ht="20.399999999999999" x14ac:dyDescent="0.3">
      <c r="A845" s="27"/>
      <c r="B845" s="27"/>
      <c r="C845" s="28">
        <v>44494</v>
      </c>
      <c r="D845" s="27" t="s">
        <v>89</v>
      </c>
      <c r="E845" s="29" t="s">
        <v>603</v>
      </c>
      <c r="F845" s="30">
        <v>103.95</v>
      </c>
      <c r="G845" s="30"/>
    </row>
    <row r="846" spans="1:7" x14ac:dyDescent="0.2">
      <c r="C846" s="16">
        <v>44500</v>
      </c>
      <c r="D846" s="9" t="s">
        <v>93</v>
      </c>
      <c r="E846" s="17" t="s">
        <v>604</v>
      </c>
      <c r="F846" s="18">
        <v>7.98</v>
      </c>
    </row>
    <row r="847" spans="1:7" x14ac:dyDescent="0.2">
      <c r="C847" s="16">
        <v>44500</v>
      </c>
      <c r="D847" s="9" t="s">
        <v>3</v>
      </c>
      <c r="E847" s="17" t="s">
        <v>96</v>
      </c>
      <c r="F847" s="18">
        <v>-118.52</v>
      </c>
    </row>
    <row r="848" spans="1:7" s="31" customFormat="1" ht="20.399999999999999" x14ac:dyDescent="0.3">
      <c r="A848" s="27"/>
      <c r="B848" s="27"/>
      <c r="C848" s="28">
        <v>44515</v>
      </c>
      <c r="D848" s="27" t="s">
        <v>112</v>
      </c>
      <c r="E848" s="29" t="s">
        <v>605</v>
      </c>
      <c r="F848" s="30">
        <v>11.48</v>
      </c>
      <c r="G848" s="30"/>
    </row>
    <row r="849" spans="1:7" s="31" customFormat="1" ht="20.399999999999999" x14ac:dyDescent="0.3">
      <c r="A849" s="27"/>
      <c r="B849" s="27"/>
      <c r="C849" s="28">
        <v>44526</v>
      </c>
      <c r="D849" s="27" t="s">
        <v>114</v>
      </c>
      <c r="E849" s="29" t="s">
        <v>606</v>
      </c>
      <c r="F849" s="30">
        <v>32.479999999999997</v>
      </c>
      <c r="G849" s="30"/>
    </row>
    <row r="850" spans="1:7" s="31" customFormat="1" ht="20.399999999999999" x14ac:dyDescent="0.3">
      <c r="A850" s="27"/>
      <c r="B850" s="27"/>
      <c r="C850" s="28">
        <v>44526</v>
      </c>
      <c r="D850" s="27" t="s">
        <v>114</v>
      </c>
      <c r="E850" s="29" t="s">
        <v>607</v>
      </c>
      <c r="F850" s="30">
        <v>104.11</v>
      </c>
      <c r="G850" s="30"/>
    </row>
    <row r="851" spans="1:7" s="31" customFormat="1" ht="20.399999999999999" x14ac:dyDescent="0.3">
      <c r="A851" s="27"/>
      <c r="B851" s="27"/>
      <c r="C851" s="28">
        <v>44526</v>
      </c>
      <c r="D851" s="27" t="s">
        <v>114</v>
      </c>
      <c r="E851" s="29" t="s">
        <v>608</v>
      </c>
      <c r="F851" s="30">
        <v>69.989999999999995</v>
      </c>
      <c r="G851" s="30"/>
    </row>
    <row r="852" spans="1:7" s="31" customFormat="1" ht="20.399999999999999" x14ac:dyDescent="0.3">
      <c r="A852" s="27"/>
      <c r="B852" s="27"/>
      <c r="C852" s="28">
        <v>44530</v>
      </c>
      <c r="D852" s="27" t="s">
        <v>117</v>
      </c>
      <c r="E852" s="29" t="s">
        <v>609</v>
      </c>
      <c r="F852" s="30">
        <v>6</v>
      </c>
      <c r="G852" s="30"/>
    </row>
    <row r="853" spans="1:7" s="31" customFormat="1" ht="20.399999999999999" x14ac:dyDescent="0.3">
      <c r="A853" s="27"/>
      <c r="B853" s="27"/>
      <c r="C853" s="28">
        <v>44547</v>
      </c>
      <c r="D853" s="27" t="s">
        <v>138</v>
      </c>
      <c r="E853" s="29" t="s">
        <v>610</v>
      </c>
      <c r="F853" s="30">
        <v>22.82</v>
      </c>
      <c r="G853" s="30"/>
    </row>
    <row r="854" spans="1:7" s="31" customFormat="1" ht="20.399999999999999" x14ac:dyDescent="0.3">
      <c r="A854" s="27"/>
      <c r="B854" s="27"/>
      <c r="C854" s="28">
        <v>44561</v>
      </c>
      <c r="D854" s="27" t="s">
        <v>143</v>
      </c>
      <c r="E854" s="29" t="s">
        <v>469</v>
      </c>
      <c r="F854" s="30">
        <v>37.89</v>
      </c>
      <c r="G854" s="30"/>
    </row>
    <row r="855" spans="1:7" s="31" customFormat="1" ht="20.399999999999999" x14ac:dyDescent="0.3">
      <c r="A855" s="27"/>
      <c r="B855" s="27"/>
      <c r="C855" s="28">
        <v>44561</v>
      </c>
      <c r="D855" s="27" t="s">
        <v>144</v>
      </c>
      <c r="E855" s="29" t="s">
        <v>611</v>
      </c>
      <c r="F855" s="30">
        <v>94.33</v>
      </c>
      <c r="G855" s="30"/>
    </row>
    <row r="856" spans="1:7" s="31" customFormat="1" ht="20.399999999999999" x14ac:dyDescent="0.3">
      <c r="A856" s="27"/>
      <c r="B856" s="27"/>
      <c r="C856" s="28">
        <v>44561</v>
      </c>
      <c r="D856" s="27" t="s">
        <v>144</v>
      </c>
      <c r="E856" s="29" t="s">
        <v>612</v>
      </c>
      <c r="F856" s="30">
        <v>290</v>
      </c>
      <c r="G856" s="30"/>
    </row>
    <row r="857" spans="1:7" s="31" customFormat="1" ht="20.399999999999999" x14ac:dyDescent="0.3">
      <c r="A857" s="27"/>
      <c r="B857" s="27"/>
      <c r="C857" s="28">
        <v>44561</v>
      </c>
      <c r="D857" s="27" t="s">
        <v>144</v>
      </c>
      <c r="E857" s="29" t="s">
        <v>613</v>
      </c>
      <c r="F857" s="30">
        <v>527.82000000000005</v>
      </c>
      <c r="G857" s="30"/>
    </row>
    <row r="858" spans="1:7" s="31" customFormat="1" ht="20.399999999999999" x14ac:dyDescent="0.3">
      <c r="A858" s="27"/>
      <c r="B858" s="27"/>
      <c r="C858" s="28">
        <v>44561</v>
      </c>
      <c r="D858" s="27" t="s">
        <v>144</v>
      </c>
      <c r="E858" s="29" t="s">
        <v>614</v>
      </c>
      <c r="F858" s="30">
        <v>28.8</v>
      </c>
      <c r="G858" s="30"/>
    </row>
    <row r="859" spans="1:7" x14ac:dyDescent="0.2">
      <c r="D859" s="9" t="s">
        <v>3</v>
      </c>
      <c r="E859" s="17" t="s">
        <v>147</v>
      </c>
      <c r="G859" s="18">
        <f>1582.42-118.52</f>
        <v>1463.9</v>
      </c>
    </row>
    <row r="860" spans="1:7" x14ac:dyDescent="0.2">
      <c r="C860" s="16">
        <v>44561</v>
      </c>
      <c r="D860" s="9" t="s">
        <v>3</v>
      </c>
      <c r="E860" s="17" t="s">
        <v>148</v>
      </c>
      <c r="G860" s="18">
        <v>5533.3</v>
      </c>
    </row>
    <row r="861" spans="1:7" x14ac:dyDescent="0.2">
      <c r="D861" s="9" t="s">
        <v>3</v>
      </c>
      <c r="E861" s="17" t="s">
        <v>3</v>
      </c>
    </row>
    <row r="862" spans="1:7" x14ac:dyDescent="0.2">
      <c r="C862" s="16">
        <v>44562</v>
      </c>
      <c r="D862" s="9" t="s">
        <v>3</v>
      </c>
      <c r="E862" s="17" t="s">
        <v>68</v>
      </c>
    </row>
    <row r="863" spans="1:7" x14ac:dyDescent="0.2">
      <c r="C863" s="16">
        <v>44575</v>
      </c>
      <c r="D863" s="9" t="s">
        <v>156</v>
      </c>
      <c r="E863" s="17" t="s">
        <v>615</v>
      </c>
      <c r="F863" s="18">
        <v>34.200000000000003</v>
      </c>
    </row>
    <row r="864" spans="1:7" s="31" customFormat="1" ht="20.399999999999999" x14ac:dyDescent="0.3">
      <c r="A864" s="27"/>
      <c r="B864" s="27"/>
      <c r="C864" s="28">
        <v>44575</v>
      </c>
      <c r="D864" s="27" t="s">
        <v>159</v>
      </c>
      <c r="E864" s="29" t="s">
        <v>616</v>
      </c>
      <c r="F864" s="30">
        <v>21.98</v>
      </c>
      <c r="G864" s="30"/>
    </row>
    <row r="865" spans="1:7" x14ac:dyDescent="0.2">
      <c r="C865" s="16">
        <v>44585</v>
      </c>
      <c r="D865" s="9" t="s">
        <v>160</v>
      </c>
      <c r="E865" s="17" t="s">
        <v>617</v>
      </c>
      <c r="F865" s="18">
        <v>28</v>
      </c>
    </row>
    <row r="866" spans="1:7" x14ac:dyDescent="0.2">
      <c r="C866" s="16">
        <v>44593</v>
      </c>
      <c r="D866" s="9" t="s">
        <v>180</v>
      </c>
      <c r="E866" s="17" t="s">
        <v>618</v>
      </c>
      <c r="F866" s="18">
        <v>79</v>
      </c>
    </row>
    <row r="867" spans="1:7" x14ac:dyDescent="0.2">
      <c r="C867" s="16">
        <v>44593</v>
      </c>
      <c r="D867" s="9" t="s">
        <v>180</v>
      </c>
      <c r="E867" s="17" t="s">
        <v>619</v>
      </c>
      <c r="F867" s="18">
        <v>171.67</v>
      </c>
    </row>
    <row r="868" spans="1:7" x14ac:dyDescent="0.2">
      <c r="C868" s="16">
        <v>44613</v>
      </c>
      <c r="D868" s="9" t="s">
        <v>181</v>
      </c>
      <c r="E868" s="17" t="s">
        <v>620</v>
      </c>
      <c r="F868" s="18">
        <v>208.2</v>
      </c>
    </row>
    <row r="869" spans="1:7" x14ac:dyDescent="0.2">
      <c r="C869" s="16">
        <v>44613</v>
      </c>
      <c r="D869" s="9" t="s">
        <v>183</v>
      </c>
      <c r="E869" s="17" t="s">
        <v>621</v>
      </c>
      <c r="F869" s="18">
        <v>28</v>
      </c>
    </row>
    <row r="870" spans="1:7" x14ac:dyDescent="0.2">
      <c r="C870" s="16">
        <v>44613</v>
      </c>
      <c r="D870" s="9" t="s">
        <v>186</v>
      </c>
      <c r="E870" s="17" t="s">
        <v>622</v>
      </c>
      <c r="F870" s="18">
        <v>5.56</v>
      </c>
    </row>
    <row r="871" spans="1:7" s="31" customFormat="1" ht="20.399999999999999" x14ac:dyDescent="0.3">
      <c r="A871" s="27"/>
      <c r="B871" s="27"/>
      <c r="C871" s="28">
        <v>44613</v>
      </c>
      <c r="D871" s="27" t="s">
        <v>187</v>
      </c>
      <c r="E871" s="29" t="s">
        <v>623</v>
      </c>
      <c r="F871" s="30">
        <v>22.26</v>
      </c>
      <c r="G871" s="30"/>
    </row>
    <row r="872" spans="1:7" x14ac:dyDescent="0.2">
      <c r="C872" s="16">
        <v>44620</v>
      </c>
      <c r="D872" s="9" t="s">
        <v>190</v>
      </c>
      <c r="E872" s="17" t="s">
        <v>624</v>
      </c>
      <c r="F872" s="18">
        <v>7.98</v>
      </c>
    </row>
    <row r="873" spans="1:7" x14ac:dyDescent="0.2">
      <c r="C873" s="16">
        <v>44621</v>
      </c>
      <c r="D873" s="9" t="s">
        <v>196</v>
      </c>
      <c r="E873" s="17" t="s">
        <v>625</v>
      </c>
      <c r="F873" s="18">
        <v>84</v>
      </c>
    </row>
    <row r="874" spans="1:7" s="31" customFormat="1" ht="20.399999999999999" x14ac:dyDescent="0.3">
      <c r="A874" s="27"/>
      <c r="B874" s="27"/>
      <c r="C874" s="28">
        <v>44637</v>
      </c>
      <c r="D874" s="27" t="s">
        <v>204</v>
      </c>
      <c r="E874" s="29" t="s">
        <v>626</v>
      </c>
      <c r="F874" s="30">
        <v>20.51</v>
      </c>
      <c r="G874" s="30"/>
    </row>
    <row r="875" spans="1:7" s="31" customFormat="1" ht="20.399999999999999" x14ac:dyDescent="0.3">
      <c r="A875" s="27"/>
      <c r="B875" s="27"/>
      <c r="C875" s="28">
        <v>44645</v>
      </c>
      <c r="D875" s="27" t="s">
        <v>209</v>
      </c>
      <c r="E875" s="29" t="s">
        <v>627</v>
      </c>
      <c r="F875" s="30">
        <v>10.74</v>
      </c>
      <c r="G875" s="30"/>
    </row>
    <row r="876" spans="1:7" s="31" customFormat="1" ht="20.399999999999999" x14ac:dyDescent="0.3">
      <c r="A876" s="27"/>
      <c r="B876" s="27"/>
      <c r="C876" s="28">
        <v>44645</v>
      </c>
      <c r="D876" s="27" t="s">
        <v>209</v>
      </c>
      <c r="E876" s="29" t="s">
        <v>628</v>
      </c>
      <c r="F876" s="30">
        <v>133.5</v>
      </c>
      <c r="G876" s="30"/>
    </row>
    <row r="877" spans="1:7" s="31" customFormat="1" ht="20.399999999999999" x14ac:dyDescent="0.3">
      <c r="A877" s="27"/>
      <c r="B877" s="27"/>
      <c r="C877" s="28">
        <v>44645</v>
      </c>
      <c r="D877" s="27" t="s">
        <v>209</v>
      </c>
      <c r="E877" s="29" t="s">
        <v>629</v>
      </c>
      <c r="F877" s="30">
        <v>3.66</v>
      </c>
      <c r="G877" s="30"/>
    </row>
    <row r="878" spans="1:7" x14ac:dyDescent="0.2">
      <c r="C878" s="16">
        <v>44645</v>
      </c>
      <c r="D878" s="9" t="s">
        <v>210</v>
      </c>
      <c r="E878" s="17" t="s">
        <v>443</v>
      </c>
      <c r="F878" s="18">
        <v>225</v>
      </c>
    </row>
    <row r="879" spans="1:7" s="31" customFormat="1" ht="20.399999999999999" x14ac:dyDescent="0.3">
      <c r="A879" s="27"/>
      <c r="B879" s="27"/>
      <c r="C879" s="28">
        <v>44669</v>
      </c>
      <c r="D879" s="27" t="s">
        <v>230</v>
      </c>
      <c r="E879" s="29" t="s">
        <v>630</v>
      </c>
      <c r="F879" s="30">
        <v>21.63</v>
      </c>
      <c r="G879" s="30"/>
    </row>
    <row r="880" spans="1:7" x14ac:dyDescent="0.2">
      <c r="C880" s="16">
        <v>44669</v>
      </c>
      <c r="D880" s="9" t="s">
        <v>231</v>
      </c>
      <c r="E880" s="17" t="s">
        <v>445</v>
      </c>
      <c r="F880" s="18">
        <v>20</v>
      </c>
    </row>
    <row r="881" spans="1:7" s="31" customFormat="1" ht="20.399999999999999" x14ac:dyDescent="0.3">
      <c r="A881" s="27"/>
      <c r="B881" s="27"/>
      <c r="C881" s="28">
        <v>44676</v>
      </c>
      <c r="D881" s="27" t="s">
        <v>235</v>
      </c>
      <c r="E881" s="29" t="s">
        <v>631</v>
      </c>
      <c r="F881" s="30">
        <v>47.48</v>
      </c>
      <c r="G881" s="30"/>
    </row>
    <row r="882" spans="1:7" s="31" customFormat="1" ht="20.399999999999999" x14ac:dyDescent="0.3">
      <c r="A882" s="27"/>
      <c r="B882" s="27"/>
      <c r="C882" s="28">
        <v>44694</v>
      </c>
      <c r="D882" s="27" t="s">
        <v>246</v>
      </c>
      <c r="E882" s="29" t="s">
        <v>632</v>
      </c>
      <c r="F882" s="30">
        <v>19.32</v>
      </c>
      <c r="G882" s="30"/>
    </row>
    <row r="883" spans="1:7" s="31" customFormat="1" ht="20.399999999999999" x14ac:dyDescent="0.3">
      <c r="A883" s="27"/>
      <c r="B883" s="27"/>
      <c r="C883" s="28">
        <v>44704</v>
      </c>
      <c r="D883" s="27" t="s">
        <v>249</v>
      </c>
      <c r="E883" s="29" t="s">
        <v>633</v>
      </c>
      <c r="F883" s="30">
        <v>68.61</v>
      </c>
      <c r="G883" s="30"/>
    </row>
    <row r="884" spans="1:7" x14ac:dyDescent="0.2">
      <c r="C884" s="16">
        <v>44712</v>
      </c>
      <c r="D884" s="9" t="s">
        <v>253</v>
      </c>
      <c r="E884" s="17" t="s">
        <v>634</v>
      </c>
      <c r="F884" s="18">
        <v>35.479999999999997</v>
      </c>
    </row>
    <row r="885" spans="1:7" x14ac:dyDescent="0.2">
      <c r="C885" s="16">
        <v>44713</v>
      </c>
      <c r="D885" s="9" t="s">
        <v>263</v>
      </c>
      <c r="E885" s="17" t="s">
        <v>635</v>
      </c>
      <c r="F885" s="18">
        <v>84</v>
      </c>
    </row>
    <row r="886" spans="1:7" x14ac:dyDescent="0.2">
      <c r="C886" s="16">
        <v>44727</v>
      </c>
      <c r="D886" s="9" t="s">
        <v>271</v>
      </c>
      <c r="E886" s="17" t="s">
        <v>636</v>
      </c>
      <c r="F886" s="18">
        <v>177.72</v>
      </c>
    </row>
    <row r="887" spans="1:7" s="31" customFormat="1" ht="20.399999999999999" x14ac:dyDescent="0.3">
      <c r="A887" s="27"/>
      <c r="B887" s="27"/>
      <c r="C887" s="28">
        <v>44727</v>
      </c>
      <c r="D887" s="27" t="s">
        <v>274</v>
      </c>
      <c r="E887" s="29" t="s">
        <v>637</v>
      </c>
      <c r="F887" s="30">
        <v>26.81</v>
      </c>
      <c r="G887" s="30"/>
    </row>
    <row r="888" spans="1:7" s="31" customFormat="1" ht="20.399999999999999" x14ac:dyDescent="0.3">
      <c r="A888" s="27"/>
      <c r="B888" s="27"/>
      <c r="C888" s="28">
        <v>44735</v>
      </c>
      <c r="D888" s="27" t="s">
        <v>277</v>
      </c>
      <c r="E888" s="29" t="s">
        <v>638</v>
      </c>
      <c r="F888" s="30">
        <v>39.03</v>
      </c>
      <c r="G888" s="30"/>
    </row>
    <row r="889" spans="1:7" s="31" customFormat="1" ht="20.399999999999999" x14ac:dyDescent="0.3">
      <c r="A889" s="27"/>
      <c r="B889" s="27"/>
      <c r="C889" s="28">
        <v>44735</v>
      </c>
      <c r="D889" s="27" t="s">
        <v>277</v>
      </c>
      <c r="E889" s="29" t="s">
        <v>639</v>
      </c>
      <c r="F889" s="30">
        <v>7.76</v>
      </c>
      <c r="G889" s="30"/>
    </row>
    <row r="890" spans="1:7" s="31" customFormat="1" ht="20.399999999999999" x14ac:dyDescent="0.3">
      <c r="A890" s="27"/>
      <c r="B890" s="27"/>
      <c r="C890" s="28">
        <v>44735</v>
      </c>
      <c r="D890" s="27" t="s">
        <v>277</v>
      </c>
      <c r="E890" s="29" t="s">
        <v>640</v>
      </c>
      <c r="F890" s="30">
        <v>1.81</v>
      </c>
      <c r="G890" s="30"/>
    </row>
    <row r="891" spans="1:7" x14ac:dyDescent="0.2">
      <c r="C891" s="16">
        <v>44742</v>
      </c>
      <c r="D891" s="9" t="s">
        <v>280</v>
      </c>
      <c r="E891" s="17" t="s">
        <v>641</v>
      </c>
      <c r="F891" s="18">
        <v>1</v>
      </c>
    </row>
    <row r="892" spans="1:7" s="31" customFormat="1" ht="20.399999999999999" x14ac:dyDescent="0.3">
      <c r="A892" s="27"/>
      <c r="B892" s="27"/>
      <c r="C892" s="28">
        <v>44757</v>
      </c>
      <c r="D892" s="27" t="s">
        <v>293</v>
      </c>
      <c r="E892" s="29" t="s">
        <v>642</v>
      </c>
      <c r="F892" s="30">
        <v>26.53</v>
      </c>
      <c r="G892" s="30"/>
    </row>
    <row r="893" spans="1:7" x14ac:dyDescent="0.2">
      <c r="C893" s="16">
        <v>44757</v>
      </c>
      <c r="D893" s="9" t="s">
        <v>294</v>
      </c>
      <c r="E893" s="17" t="s">
        <v>451</v>
      </c>
      <c r="F893" s="18">
        <v>500</v>
      </c>
    </row>
    <row r="894" spans="1:7" s="31" customFormat="1" ht="20.399999999999999" x14ac:dyDescent="0.3">
      <c r="A894" s="27"/>
      <c r="B894" s="27"/>
      <c r="C894" s="28">
        <v>44763</v>
      </c>
      <c r="D894" s="27" t="s">
        <v>298</v>
      </c>
      <c r="E894" s="29" t="s">
        <v>480</v>
      </c>
      <c r="F894" s="30">
        <v>8.19</v>
      </c>
      <c r="G894" s="30"/>
    </row>
    <row r="895" spans="1:7" s="31" customFormat="1" ht="20.399999999999999" x14ac:dyDescent="0.3">
      <c r="A895" s="27"/>
      <c r="B895" s="27"/>
      <c r="C895" s="28">
        <v>44789</v>
      </c>
      <c r="D895" s="27" t="s">
        <v>309</v>
      </c>
      <c r="E895" s="29" t="s">
        <v>643</v>
      </c>
      <c r="F895" s="30">
        <v>24.64</v>
      </c>
      <c r="G895" s="30"/>
    </row>
    <row r="896" spans="1:7" s="31" customFormat="1" ht="20.399999999999999" x14ac:dyDescent="0.3">
      <c r="A896" s="27"/>
      <c r="B896" s="27"/>
      <c r="C896" s="28">
        <v>44795</v>
      </c>
      <c r="D896" s="27" t="s">
        <v>313</v>
      </c>
      <c r="E896" s="29" t="s">
        <v>644</v>
      </c>
      <c r="F896" s="30">
        <v>7.61</v>
      </c>
      <c r="G896" s="30"/>
    </row>
    <row r="897" spans="1:7" s="31" customFormat="1" ht="20.399999999999999" x14ac:dyDescent="0.3">
      <c r="A897" s="27"/>
      <c r="B897" s="27"/>
      <c r="C897" s="28">
        <v>44795</v>
      </c>
      <c r="D897" s="27" t="s">
        <v>313</v>
      </c>
      <c r="E897" s="29" t="s">
        <v>645</v>
      </c>
      <c r="F897" s="30">
        <v>3.31</v>
      </c>
      <c r="G897" s="30"/>
    </row>
    <row r="898" spans="1:7" s="31" customFormat="1" ht="20.399999999999999" x14ac:dyDescent="0.3">
      <c r="A898" s="27"/>
      <c r="B898" s="27"/>
      <c r="C898" s="28">
        <v>44795</v>
      </c>
      <c r="D898" s="27" t="s">
        <v>313</v>
      </c>
      <c r="E898" s="29" t="s">
        <v>646</v>
      </c>
      <c r="F898" s="30">
        <v>34.479999999999997</v>
      </c>
      <c r="G898" s="30"/>
    </row>
    <row r="899" spans="1:7" x14ac:dyDescent="0.2">
      <c r="C899" s="16">
        <v>44805</v>
      </c>
      <c r="D899" s="9" t="s">
        <v>325</v>
      </c>
      <c r="E899" s="17" t="s">
        <v>647</v>
      </c>
      <c r="F899" s="18">
        <v>84</v>
      </c>
    </row>
    <row r="900" spans="1:7" s="31" customFormat="1" ht="20.399999999999999" x14ac:dyDescent="0.3">
      <c r="A900" s="27"/>
      <c r="B900" s="27"/>
      <c r="C900" s="28">
        <v>44818</v>
      </c>
      <c r="D900" s="27" t="s">
        <v>332</v>
      </c>
      <c r="E900" s="29" t="s">
        <v>648</v>
      </c>
      <c r="F900" s="30">
        <v>24.43</v>
      </c>
      <c r="G900" s="30"/>
    </row>
    <row r="901" spans="1:7" s="31" customFormat="1" ht="20.399999999999999" x14ac:dyDescent="0.3">
      <c r="A901" s="27"/>
      <c r="B901" s="27"/>
      <c r="C901" s="28">
        <v>44826</v>
      </c>
      <c r="D901" s="27" t="s">
        <v>336</v>
      </c>
      <c r="E901" s="29" t="s">
        <v>649</v>
      </c>
      <c r="F901" s="30">
        <v>34.08</v>
      </c>
      <c r="G901" s="30"/>
    </row>
    <row r="902" spans="1:7" s="31" customFormat="1" ht="20.399999999999999" x14ac:dyDescent="0.3">
      <c r="A902" s="27"/>
      <c r="B902" s="27"/>
      <c r="C902" s="28">
        <v>44826</v>
      </c>
      <c r="D902" s="27" t="s">
        <v>336</v>
      </c>
      <c r="E902" s="29" t="s">
        <v>650</v>
      </c>
      <c r="F902" s="30">
        <v>95.95</v>
      </c>
      <c r="G902" s="30"/>
    </row>
    <row r="903" spans="1:7" x14ac:dyDescent="0.2">
      <c r="C903" s="16">
        <v>44834</v>
      </c>
      <c r="D903" s="9" t="s">
        <v>342</v>
      </c>
      <c r="E903" s="17" t="s">
        <v>651</v>
      </c>
      <c r="F903" s="18">
        <v>134.68</v>
      </c>
    </row>
    <row r="904" spans="1:7" x14ac:dyDescent="0.2">
      <c r="D904" s="9" t="s">
        <v>3</v>
      </c>
      <c r="E904" s="17" t="s">
        <v>147</v>
      </c>
      <c r="G904" s="18">
        <f>2612.81-0</f>
        <v>2612.81</v>
      </c>
    </row>
    <row r="905" spans="1:7" x14ac:dyDescent="0.2">
      <c r="A905" s="9" t="s">
        <v>3</v>
      </c>
      <c r="C905" s="16">
        <v>44834</v>
      </c>
      <c r="D905" s="9" t="s">
        <v>3</v>
      </c>
      <c r="E905" s="17" t="s">
        <v>350</v>
      </c>
      <c r="G905" s="18">
        <v>2612.81</v>
      </c>
    </row>
    <row r="906" spans="1:7" x14ac:dyDescent="0.2">
      <c r="B906" s="9" t="s">
        <v>3</v>
      </c>
    </row>
    <row r="908" spans="1:7" x14ac:dyDescent="0.2">
      <c r="A908" s="9" t="s">
        <v>652</v>
      </c>
      <c r="C908" s="16">
        <v>44470</v>
      </c>
      <c r="D908" s="9" t="s">
        <v>3</v>
      </c>
      <c r="E908" s="17" t="s">
        <v>68</v>
      </c>
      <c r="G908" s="18">
        <v>9.24</v>
      </c>
    </row>
    <row r="909" spans="1:7" s="31" customFormat="1" ht="20.399999999999999" x14ac:dyDescent="0.3">
      <c r="A909" s="27"/>
      <c r="B909" s="27" t="s">
        <v>42</v>
      </c>
      <c r="C909" s="28">
        <v>44494</v>
      </c>
      <c r="D909" s="27" t="s">
        <v>89</v>
      </c>
      <c r="E909" s="29" t="s">
        <v>653</v>
      </c>
      <c r="F909" s="30">
        <v>26.2</v>
      </c>
      <c r="G909" s="30"/>
    </row>
    <row r="910" spans="1:7" x14ac:dyDescent="0.2">
      <c r="C910" s="16">
        <v>44530</v>
      </c>
      <c r="D910" s="9" t="s">
        <v>123</v>
      </c>
      <c r="E910" s="17" t="s">
        <v>654</v>
      </c>
      <c r="F910" s="18">
        <v>4.82</v>
      </c>
    </row>
    <row r="911" spans="1:7" s="31" customFormat="1" ht="20.399999999999999" x14ac:dyDescent="0.3">
      <c r="A911" s="27"/>
      <c r="B911" s="27"/>
      <c r="C911" s="28">
        <v>44561</v>
      </c>
      <c r="D911" s="27" t="s">
        <v>144</v>
      </c>
      <c r="E911" s="29" t="s">
        <v>655</v>
      </c>
      <c r="F911" s="30">
        <v>14.45</v>
      </c>
      <c r="G911" s="30"/>
    </row>
    <row r="912" spans="1:7" x14ac:dyDescent="0.2">
      <c r="D912" s="9" t="s">
        <v>3</v>
      </c>
      <c r="E912" s="17" t="s">
        <v>147</v>
      </c>
      <c r="G912" s="18">
        <f>45.47-0</f>
        <v>45.47</v>
      </c>
    </row>
    <row r="913" spans="1:7" x14ac:dyDescent="0.2">
      <c r="C913" s="16">
        <v>44561</v>
      </c>
      <c r="D913" s="9" t="s">
        <v>3</v>
      </c>
      <c r="E913" s="17" t="s">
        <v>148</v>
      </c>
      <c r="G913" s="18">
        <v>54.71</v>
      </c>
    </row>
    <row r="914" spans="1:7" x14ac:dyDescent="0.2">
      <c r="D914" s="9" t="s">
        <v>3</v>
      </c>
      <c r="E914" s="17" t="s">
        <v>3</v>
      </c>
    </row>
    <row r="915" spans="1:7" x14ac:dyDescent="0.2">
      <c r="C915" s="16">
        <v>44562</v>
      </c>
      <c r="D915" s="9" t="s">
        <v>3</v>
      </c>
      <c r="E915" s="17" t="s">
        <v>68</v>
      </c>
    </row>
    <row r="916" spans="1:7" s="31" customFormat="1" ht="20.399999999999999" x14ac:dyDescent="0.3">
      <c r="A916" s="27"/>
      <c r="B916" s="27"/>
      <c r="C916" s="28">
        <v>44585</v>
      </c>
      <c r="D916" s="27" t="s">
        <v>164</v>
      </c>
      <c r="E916" s="29" t="s">
        <v>656</v>
      </c>
      <c r="F916" s="30">
        <v>16.920000000000002</v>
      </c>
      <c r="G916" s="30"/>
    </row>
    <row r="917" spans="1:7" x14ac:dyDescent="0.2">
      <c r="C917" s="16">
        <v>44592</v>
      </c>
      <c r="D917" s="9" t="s">
        <v>169</v>
      </c>
      <c r="E917" s="17" t="s">
        <v>657</v>
      </c>
      <c r="F917" s="18">
        <v>23.2</v>
      </c>
    </row>
    <row r="918" spans="1:7" s="31" customFormat="1" ht="20.399999999999999" x14ac:dyDescent="0.3">
      <c r="A918" s="27"/>
      <c r="B918" s="27"/>
      <c r="C918" s="28">
        <v>44676</v>
      </c>
      <c r="D918" s="27" t="s">
        <v>235</v>
      </c>
      <c r="E918" s="29" t="s">
        <v>658</v>
      </c>
      <c r="F918" s="30">
        <v>118</v>
      </c>
      <c r="G918" s="30"/>
    </row>
    <row r="919" spans="1:7" s="31" customFormat="1" ht="20.399999999999999" x14ac:dyDescent="0.3">
      <c r="A919" s="27"/>
      <c r="B919" s="27"/>
      <c r="C919" s="28">
        <v>44704</v>
      </c>
      <c r="D919" s="27" t="s">
        <v>249</v>
      </c>
      <c r="E919" s="29" t="s">
        <v>659</v>
      </c>
      <c r="F919" s="30">
        <v>15.04</v>
      </c>
      <c r="G919" s="30"/>
    </row>
    <row r="920" spans="1:7" s="31" customFormat="1" ht="20.399999999999999" x14ac:dyDescent="0.3">
      <c r="A920" s="27"/>
      <c r="B920" s="27"/>
      <c r="C920" s="28">
        <v>44704</v>
      </c>
      <c r="D920" s="27" t="s">
        <v>249</v>
      </c>
      <c r="E920" s="29" t="s">
        <v>660</v>
      </c>
      <c r="F920" s="30">
        <v>14.99</v>
      </c>
      <c r="G920" s="30"/>
    </row>
    <row r="921" spans="1:7" x14ac:dyDescent="0.2">
      <c r="C921" s="16">
        <v>44773</v>
      </c>
      <c r="D921" s="9" t="s">
        <v>299</v>
      </c>
      <c r="E921" s="17" t="s">
        <v>661</v>
      </c>
      <c r="F921" s="18">
        <v>60</v>
      </c>
    </row>
    <row r="922" spans="1:7" ht="10.5" customHeight="1" x14ac:dyDescent="0.2">
      <c r="C922" s="16">
        <v>44834</v>
      </c>
      <c r="D922" s="9" t="s">
        <v>340</v>
      </c>
      <c r="E922" s="17" t="s">
        <v>662</v>
      </c>
      <c r="F922" s="18">
        <v>4.6500000000000004</v>
      </c>
    </row>
    <row r="923" spans="1:7" x14ac:dyDescent="0.2">
      <c r="D923" s="9" t="s">
        <v>3</v>
      </c>
      <c r="E923" s="17" t="s">
        <v>147</v>
      </c>
      <c r="G923" s="18">
        <f>252.8-0</f>
        <v>252.8</v>
      </c>
    </row>
    <row r="924" spans="1:7" x14ac:dyDescent="0.2">
      <c r="A924" s="9" t="s">
        <v>3</v>
      </c>
      <c r="C924" s="16">
        <v>44834</v>
      </c>
      <c r="D924" s="9" t="s">
        <v>3</v>
      </c>
      <c r="E924" s="17" t="s">
        <v>350</v>
      </c>
      <c r="G924" s="18">
        <v>252.8</v>
      </c>
    </row>
    <row r="925" spans="1:7" x14ac:dyDescent="0.2">
      <c r="B925" s="9" t="s">
        <v>3</v>
      </c>
    </row>
    <row r="927" spans="1:7" x14ac:dyDescent="0.2">
      <c r="A927" s="9" t="s">
        <v>663</v>
      </c>
      <c r="C927" s="16">
        <v>44470</v>
      </c>
      <c r="D927" s="9" t="s">
        <v>3</v>
      </c>
      <c r="E927" s="17" t="s">
        <v>68</v>
      </c>
      <c r="G927" s="18">
        <v>2181.3000000000002</v>
      </c>
    </row>
    <row r="928" spans="1:7" s="31" customFormat="1" x14ac:dyDescent="0.3">
      <c r="A928" s="27"/>
      <c r="B928" s="27" t="s">
        <v>43</v>
      </c>
      <c r="C928" s="28">
        <v>44500</v>
      </c>
      <c r="D928" s="27" t="s">
        <v>90</v>
      </c>
      <c r="E928" s="29" t="s">
        <v>664</v>
      </c>
      <c r="F928" s="30">
        <v>294.35000000000002</v>
      </c>
      <c r="G928" s="30"/>
    </row>
    <row r="929" spans="1:7" s="31" customFormat="1" ht="20.399999999999999" x14ac:dyDescent="0.3">
      <c r="A929" s="27"/>
      <c r="B929" s="27"/>
      <c r="C929" s="28">
        <v>44515</v>
      </c>
      <c r="D929" s="27" t="s">
        <v>112</v>
      </c>
      <c r="E929" s="29" t="s">
        <v>665</v>
      </c>
      <c r="F929" s="30">
        <v>507.98</v>
      </c>
      <c r="G929" s="30"/>
    </row>
    <row r="930" spans="1:7" s="31" customFormat="1" x14ac:dyDescent="0.3">
      <c r="A930" s="27"/>
      <c r="B930" s="27"/>
      <c r="C930" s="28">
        <v>44530</v>
      </c>
      <c r="D930" s="27" t="s">
        <v>117</v>
      </c>
      <c r="E930" s="29" t="s">
        <v>666</v>
      </c>
      <c r="F930" s="30">
        <v>274.27999999999997</v>
      </c>
      <c r="G930" s="30"/>
    </row>
    <row r="931" spans="1:7" s="31" customFormat="1" x14ac:dyDescent="0.3">
      <c r="A931" s="27"/>
      <c r="B931" s="27"/>
      <c r="C931" s="28">
        <v>44561</v>
      </c>
      <c r="D931" s="27" t="s">
        <v>143</v>
      </c>
      <c r="E931" s="29" t="s">
        <v>667</v>
      </c>
      <c r="F931" s="30">
        <v>405.76</v>
      </c>
      <c r="G931" s="30"/>
    </row>
    <row r="932" spans="1:7" x14ac:dyDescent="0.2">
      <c r="D932" s="9" t="s">
        <v>3</v>
      </c>
      <c r="E932" s="17" t="s">
        <v>147</v>
      </c>
      <c r="G932" s="18">
        <f>1482.37-0</f>
        <v>1482.37</v>
      </c>
    </row>
    <row r="933" spans="1:7" x14ac:dyDescent="0.2">
      <c r="C933" s="16">
        <v>44561</v>
      </c>
      <c r="D933" s="9" t="s">
        <v>3</v>
      </c>
      <c r="E933" s="17" t="s">
        <v>148</v>
      </c>
      <c r="G933" s="18">
        <v>3663.67</v>
      </c>
    </row>
    <row r="934" spans="1:7" x14ac:dyDescent="0.2">
      <c r="D934" s="9" t="s">
        <v>3</v>
      </c>
      <c r="E934" s="17" t="s">
        <v>3</v>
      </c>
    </row>
    <row r="935" spans="1:7" x14ac:dyDescent="0.2">
      <c r="C935" s="16">
        <v>44562</v>
      </c>
      <c r="D935" s="9" t="s">
        <v>3</v>
      </c>
      <c r="E935" s="17" t="s">
        <v>68</v>
      </c>
    </row>
    <row r="936" spans="1:7" s="31" customFormat="1" x14ac:dyDescent="0.3">
      <c r="A936" s="27"/>
      <c r="B936" s="27"/>
      <c r="C936" s="28">
        <v>44592</v>
      </c>
      <c r="D936" s="27" t="s">
        <v>171</v>
      </c>
      <c r="E936" s="29" t="s">
        <v>668</v>
      </c>
      <c r="F936" s="30">
        <v>385.01</v>
      </c>
      <c r="G936" s="30"/>
    </row>
    <row r="937" spans="1:7" s="31" customFormat="1" ht="20.399999999999999" x14ac:dyDescent="0.3">
      <c r="A937" s="27"/>
      <c r="B937" s="27"/>
      <c r="C937" s="28">
        <v>44613</v>
      </c>
      <c r="D937" s="27" t="s">
        <v>187</v>
      </c>
      <c r="E937" s="29" t="s">
        <v>669</v>
      </c>
      <c r="F937" s="30">
        <v>593.27</v>
      </c>
      <c r="G937" s="30"/>
    </row>
    <row r="938" spans="1:7" s="31" customFormat="1" x14ac:dyDescent="0.3">
      <c r="A938" s="27"/>
      <c r="B938" s="27"/>
      <c r="C938" s="28">
        <v>44620</v>
      </c>
      <c r="D938" s="27" t="s">
        <v>192</v>
      </c>
      <c r="E938" s="29" t="s">
        <v>670</v>
      </c>
      <c r="F938" s="30">
        <v>412.38</v>
      </c>
      <c r="G938" s="30"/>
    </row>
    <row r="939" spans="1:7" s="31" customFormat="1" x14ac:dyDescent="0.3">
      <c r="A939" s="27"/>
      <c r="B939" s="27"/>
      <c r="C939" s="28">
        <v>44651</v>
      </c>
      <c r="D939" s="27" t="s">
        <v>214</v>
      </c>
      <c r="E939" s="29" t="s">
        <v>671</v>
      </c>
      <c r="F939" s="30">
        <v>418.62</v>
      </c>
      <c r="G939" s="30"/>
    </row>
    <row r="940" spans="1:7" s="31" customFormat="1" x14ac:dyDescent="0.3">
      <c r="A940" s="27"/>
      <c r="B940" s="27"/>
      <c r="C940" s="28">
        <v>44681</v>
      </c>
      <c r="D940" s="27" t="s">
        <v>235</v>
      </c>
      <c r="E940" s="29" t="s">
        <v>672</v>
      </c>
      <c r="F940" s="30">
        <v>435.56</v>
      </c>
      <c r="G940" s="30"/>
    </row>
    <row r="941" spans="1:7" s="31" customFormat="1" ht="20.399999999999999" x14ac:dyDescent="0.3">
      <c r="A941" s="27"/>
      <c r="B941" s="27"/>
      <c r="C941" s="28">
        <v>44694</v>
      </c>
      <c r="D941" s="27" t="s">
        <v>246</v>
      </c>
      <c r="E941" s="29" t="s">
        <v>355</v>
      </c>
      <c r="F941" s="30">
        <v>88.4</v>
      </c>
      <c r="G941" s="30"/>
    </row>
    <row r="942" spans="1:7" s="31" customFormat="1" ht="20.399999999999999" x14ac:dyDescent="0.3">
      <c r="A942" s="27"/>
      <c r="B942" s="27"/>
      <c r="C942" s="28">
        <v>44694</v>
      </c>
      <c r="D942" s="27" t="s">
        <v>246</v>
      </c>
      <c r="E942" s="29" t="s">
        <v>355</v>
      </c>
      <c r="F942" s="30">
        <v>504.87</v>
      </c>
      <c r="G942" s="30"/>
    </row>
    <row r="943" spans="1:7" s="31" customFormat="1" x14ac:dyDescent="0.3">
      <c r="A943" s="27"/>
      <c r="B943" s="27"/>
      <c r="C943" s="28">
        <v>44712</v>
      </c>
      <c r="D943" s="27" t="s">
        <v>255</v>
      </c>
      <c r="E943" s="29" t="s">
        <v>673</v>
      </c>
      <c r="F943" s="30">
        <v>513.14</v>
      </c>
      <c r="G943" s="30"/>
    </row>
    <row r="944" spans="1:7" s="31" customFormat="1" x14ac:dyDescent="0.3">
      <c r="A944" s="27"/>
      <c r="B944" s="27"/>
      <c r="C944" s="28">
        <v>44742</v>
      </c>
      <c r="D944" s="27" t="s">
        <v>282</v>
      </c>
      <c r="E944" s="29" t="s">
        <v>674</v>
      </c>
      <c r="F944" s="30">
        <v>456.93</v>
      </c>
      <c r="G944" s="30"/>
    </row>
    <row r="945" spans="1:7" s="31" customFormat="1" x14ac:dyDescent="0.3">
      <c r="A945" s="27"/>
      <c r="B945" s="27"/>
      <c r="C945" s="28">
        <v>44773</v>
      </c>
      <c r="D945" s="27" t="s">
        <v>301</v>
      </c>
      <c r="E945" s="29" t="s">
        <v>675</v>
      </c>
      <c r="F945" s="30">
        <v>492.36</v>
      </c>
      <c r="G945" s="30"/>
    </row>
    <row r="946" spans="1:7" s="31" customFormat="1" ht="20.399999999999999" x14ac:dyDescent="0.3">
      <c r="A946" s="27"/>
      <c r="B946" s="27"/>
      <c r="C946" s="28">
        <v>44789</v>
      </c>
      <c r="D946" s="27" t="s">
        <v>309</v>
      </c>
      <c r="E946" s="29" t="s">
        <v>676</v>
      </c>
      <c r="F946" s="30">
        <v>870.3</v>
      </c>
      <c r="G946" s="30"/>
    </row>
    <row r="947" spans="1:7" s="31" customFormat="1" x14ac:dyDescent="0.3">
      <c r="A947" s="27"/>
      <c r="B947" s="27"/>
      <c r="C947" s="28">
        <v>44804</v>
      </c>
      <c r="D947" s="27" t="s">
        <v>318</v>
      </c>
      <c r="E947" s="29" t="s">
        <v>677</v>
      </c>
      <c r="F947" s="30">
        <v>456.76</v>
      </c>
      <c r="G947" s="30"/>
    </row>
    <row r="948" spans="1:7" s="31" customFormat="1" x14ac:dyDescent="0.3">
      <c r="A948" s="27"/>
      <c r="B948" s="27"/>
      <c r="C948" s="28">
        <v>44834</v>
      </c>
      <c r="D948" s="27" t="s">
        <v>345</v>
      </c>
      <c r="E948" s="29" t="s">
        <v>678</v>
      </c>
      <c r="F948" s="30">
        <v>523.24</v>
      </c>
      <c r="G948" s="30"/>
    </row>
    <row r="949" spans="1:7" x14ac:dyDescent="0.2">
      <c r="D949" s="9" t="s">
        <v>3</v>
      </c>
      <c r="E949" s="17" t="s">
        <v>147</v>
      </c>
      <c r="G949" s="18">
        <f>6150.84-0</f>
        <v>6150.84</v>
      </c>
    </row>
    <row r="950" spans="1:7" x14ac:dyDescent="0.2">
      <c r="A950" s="9" t="s">
        <v>3</v>
      </c>
      <c r="C950" s="16">
        <v>44834</v>
      </c>
      <c r="D950" s="9" t="s">
        <v>3</v>
      </c>
      <c r="E950" s="17" t="s">
        <v>350</v>
      </c>
      <c r="G950" s="18">
        <v>6150.84</v>
      </c>
    </row>
    <row r="951" spans="1:7" x14ac:dyDescent="0.2">
      <c r="B951" s="9" t="s">
        <v>3</v>
      </c>
    </row>
    <row r="953" spans="1:7" x14ac:dyDescent="0.2">
      <c r="A953" s="9" t="s">
        <v>679</v>
      </c>
      <c r="C953" s="16">
        <v>44470</v>
      </c>
      <c r="D953" s="9" t="s">
        <v>3</v>
      </c>
      <c r="E953" s="17" t="s">
        <v>68</v>
      </c>
      <c r="G953" s="18">
        <v>6949.68</v>
      </c>
    </row>
    <row r="954" spans="1:7" x14ac:dyDescent="0.2">
      <c r="B954" s="9" t="s">
        <v>44</v>
      </c>
      <c r="C954" s="16">
        <v>44470</v>
      </c>
      <c r="D954" s="9" t="s">
        <v>79</v>
      </c>
      <c r="E954" s="17" t="s">
        <v>680</v>
      </c>
      <c r="F954" s="18">
        <v>75</v>
      </c>
    </row>
    <row r="955" spans="1:7" x14ac:dyDescent="0.2">
      <c r="C955" s="16">
        <v>44500</v>
      </c>
      <c r="D955" s="9" t="s">
        <v>3</v>
      </c>
      <c r="E955" s="17" t="s">
        <v>96</v>
      </c>
      <c r="F955" s="18">
        <v>-149.88999999999999</v>
      </c>
    </row>
    <row r="956" spans="1:7" s="31" customFormat="1" x14ac:dyDescent="0.3">
      <c r="A956" s="27"/>
      <c r="B956" s="27"/>
      <c r="C956" s="28">
        <v>44515</v>
      </c>
      <c r="D956" s="27" t="s">
        <v>110</v>
      </c>
      <c r="E956" s="29" t="s">
        <v>681</v>
      </c>
      <c r="F956" s="30">
        <v>631.5</v>
      </c>
      <c r="G956" s="30"/>
    </row>
    <row r="957" spans="1:7" x14ac:dyDescent="0.2">
      <c r="C957" s="16">
        <v>44531</v>
      </c>
      <c r="D957" s="9" t="s">
        <v>129</v>
      </c>
      <c r="E957" s="17" t="s">
        <v>682</v>
      </c>
      <c r="F957" s="18">
        <v>75</v>
      </c>
    </row>
    <row r="958" spans="1:7" s="31" customFormat="1" x14ac:dyDescent="0.3">
      <c r="A958" s="27"/>
      <c r="B958" s="27"/>
      <c r="C958" s="28">
        <v>44547</v>
      </c>
      <c r="D958" s="27" t="s">
        <v>137</v>
      </c>
      <c r="E958" s="29" t="s">
        <v>683</v>
      </c>
      <c r="F958" s="30">
        <v>768</v>
      </c>
      <c r="G958" s="30"/>
    </row>
    <row r="959" spans="1:7" x14ac:dyDescent="0.2">
      <c r="D959" s="9" t="s">
        <v>3</v>
      </c>
      <c r="E959" s="17" t="s">
        <v>147</v>
      </c>
      <c r="G959" s="18">
        <f>1549.5-149.89</f>
        <v>1399.6100000000001</v>
      </c>
    </row>
    <row r="960" spans="1:7" x14ac:dyDescent="0.2">
      <c r="C960" s="16">
        <v>44561</v>
      </c>
      <c r="D960" s="9" t="s">
        <v>3</v>
      </c>
      <c r="E960" s="17" t="s">
        <v>148</v>
      </c>
      <c r="G960" s="18">
        <v>8349.2900000000009</v>
      </c>
    </row>
    <row r="961" spans="1:7" x14ac:dyDescent="0.2">
      <c r="D961" s="9" t="s">
        <v>3</v>
      </c>
      <c r="E961" s="17" t="s">
        <v>3</v>
      </c>
    </row>
    <row r="962" spans="1:7" x14ac:dyDescent="0.2">
      <c r="C962" s="16">
        <v>44562</v>
      </c>
      <c r="D962" s="9" t="s">
        <v>3</v>
      </c>
      <c r="E962" s="17" t="s">
        <v>68</v>
      </c>
    </row>
    <row r="963" spans="1:7" x14ac:dyDescent="0.2">
      <c r="C963" s="16">
        <v>44575</v>
      </c>
      <c r="D963" s="9" t="s">
        <v>155</v>
      </c>
      <c r="E963" s="17" t="s">
        <v>684</v>
      </c>
      <c r="F963" s="18">
        <v>250</v>
      </c>
    </row>
    <row r="964" spans="1:7" s="31" customFormat="1" x14ac:dyDescent="0.3">
      <c r="A964" s="27"/>
      <c r="B964" s="27"/>
      <c r="C964" s="28">
        <v>44575</v>
      </c>
      <c r="D964" s="27" t="s">
        <v>158</v>
      </c>
      <c r="E964" s="29" t="s">
        <v>685</v>
      </c>
      <c r="F964" s="30">
        <v>515</v>
      </c>
      <c r="G964" s="30"/>
    </row>
    <row r="965" spans="1:7" x14ac:dyDescent="0.2">
      <c r="C965" s="16">
        <v>44585</v>
      </c>
      <c r="D965" s="9" t="s">
        <v>162</v>
      </c>
      <c r="E965" s="17" t="s">
        <v>686</v>
      </c>
      <c r="F965" s="18">
        <v>485.23</v>
      </c>
    </row>
    <row r="966" spans="1:7" x14ac:dyDescent="0.2">
      <c r="C966" s="16">
        <v>44585</v>
      </c>
      <c r="D966" s="9" t="s">
        <v>162</v>
      </c>
      <c r="E966" s="17" t="s">
        <v>687</v>
      </c>
      <c r="F966" s="18">
        <v>404.35</v>
      </c>
    </row>
    <row r="967" spans="1:7" s="31" customFormat="1" x14ac:dyDescent="0.3">
      <c r="A967" s="27"/>
      <c r="B967" s="27"/>
      <c r="C967" s="28">
        <v>44637</v>
      </c>
      <c r="D967" s="27" t="s">
        <v>203</v>
      </c>
      <c r="E967" s="29" t="s">
        <v>688</v>
      </c>
      <c r="F967" s="30">
        <v>864.5</v>
      </c>
      <c r="G967" s="30"/>
    </row>
    <row r="968" spans="1:7" x14ac:dyDescent="0.2">
      <c r="C968" s="16">
        <v>44645</v>
      </c>
      <c r="D968" s="9" t="s">
        <v>208</v>
      </c>
      <c r="E968" s="17" t="s">
        <v>689</v>
      </c>
      <c r="F968" s="18">
        <v>526.16</v>
      </c>
    </row>
    <row r="969" spans="1:7" x14ac:dyDescent="0.2">
      <c r="C969" s="16">
        <v>44651</v>
      </c>
      <c r="D969" s="9" t="s">
        <v>211</v>
      </c>
      <c r="E969" s="17" t="s">
        <v>690</v>
      </c>
      <c r="F969" s="18">
        <v>121.79</v>
      </c>
    </row>
    <row r="970" spans="1:7" x14ac:dyDescent="0.2">
      <c r="C970" s="16">
        <v>44669</v>
      </c>
      <c r="D970" s="9" t="s">
        <v>225</v>
      </c>
      <c r="E970" s="17" t="s">
        <v>691</v>
      </c>
      <c r="F970" s="18">
        <v>175.11</v>
      </c>
    </row>
    <row r="971" spans="1:7" s="31" customFormat="1" x14ac:dyDescent="0.3">
      <c r="A971" s="27"/>
      <c r="B971" s="27"/>
      <c r="C971" s="28">
        <v>44669</v>
      </c>
      <c r="D971" s="27" t="s">
        <v>229</v>
      </c>
      <c r="E971" s="29" t="s">
        <v>692</v>
      </c>
      <c r="F971" s="30">
        <v>768</v>
      </c>
      <c r="G971" s="30"/>
    </row>
    <row r="972" spans="1:7" x14ac:dyDescent="0.2">
      <c r="C972" s="16">
        <v>44712</v>
      </c>
      <c r="D972" s="9" t="s">
        <v>252</v>
      </c>
      <c r="E972" s="17" t="s">
        <v>693</v>
      </c>
      <c r="F972" s="18">
        <v>344.29</v>
      </c>
    </row>
    <row r="973" spans="1:7" x14ac:dyDescent="0.2">
      <c r="C973" s="16">
        <v>44712</v>
      </c>
      <c r="D973" s="9" t="s">
        <v>3</v>
      </c>
      <c r="E973" s="17" t="s">
        <v>258</v>
      </c>
      <c r="F973" s="18">
        <v>-175.11</v>
      </c>
    </row>
    <row r="974" spans="1:7" x14ac:dyDescent="0.2">
      <c r="C974" s="16">
        <v>44713</v>
      </c>
      <c r="D974" s="9" t="s">
        <v>262</v>
      </c>
      <c r="E974" s="17" t="s">
        <v>694</v>
      </c>
      <c r="F974" s="18">
        <v>100</v>
      </c>
    </row>
    <row r="975" spans="1:7" x14ac:dyDescent="0.2">
      <c r="C975" s="16">
        <v>44713</v>
      </c>
      <c r="D975" s="9" t="s">
        <v>262</v>
      </c>
      <c r="E975" s="17" t="s">
        <v>695</v>
      </c>
      <c r="F975" s="18">
        <v>200</v>
      </c>
    </row>
    <row r="976" spans="1:7" s="31" customFormat="1" x14ac:dyDescent="0.3">
      <c r="A976" s="27"/>
      <c r="B976" s="27"/>
      <c r="C976" s="28">
        <v>44713</v>
      </c>
      <c r="D976" s="27" t="s">
        <v>264</v>
      </c>
      <c r="E976" s="29" t="s">
        <v>696</v>
      </c>
      <c r="F976" s="30">
        <v>768</v>
      </c>
      <c r="G976" s="30"/>
    </row>
    <row r="977" spans="1:7" s="31" customFormat="1" x14ac:dyDescent="0.3">
      <c r="A977" s="27"/>
      <c r="B977" s="27"/>
      <c r="C977" s="28">
        <v>44763</v>
      </c>
      <c r="D977" s="27" t="s">
        <v>297</v>
      </c>
      <c r="E977" s="29" t="s">
        <v>697</v>
      </c>
      <c r="F977" s="30">
        <v>298</v>
      </c>
      <c r="G977" s="30"/>
    </row>
    <row r="978" spans="1:7" x14ac:dyDescent="0.2">
      <c r="C978" s="16">
        <v>44795</v>
      </c>
      <c r="D978" s="9" t="s">
        <v>314</v>
      </c>
      <c r="E978" s="17" t="s">
        <v>698</v>
      </c>
      <c r="F978" s="18">
        <v>182.31</v>
      </c>
    </row>
    <row r="979" spans="1:7" s="31" customFormat="1" x14ac:dyDescent="0.3">
      <c r="A979" s="27"/>
      <c r="B979" s="27"/>
      <c r="C979" s="28">
        <v>44805</v>
      </c>
      <c r="D979" s="27" t="s">
        <v>326</v>
      </c>
      <c r="E979" s="29" t="s">
        <v>699</v>
      </c>
      <c r="F979" s="30">
        <v>806.4</v>
      </c>
      <c r="G979" s="30"/>
    </row>
    <row r="980" spans="1:7" s="31" customFormat="1" ht="20.399999999999999" x14ac:dyDescent="0.3">
      <c r="A980" s="27"/>
      <c r="B980" s="27"/>
      <c r="C980" s="28">
        <v>44826</v>
      </c>
      <c r="D980" s="27" t="s">
        <v>338</v>
      </c>
      <c r="E980" s="29" t="s">
        <v>700</v>
      </c>
      <c r="F980" s="30">
        <v>150</v>
      </c>
      <c r="G980" s="30"/>
    </row>
    <row r="981" spans="1:7" x14ac:dyDescent="0.2">
      <c r="D981" s="9" t="s">
        <v>3</v>
      </c>
      <c r="E981" s="17" t="s">
        <v>147</v>
      </c>
      <c r="G981" s="18">
        <f>6959.14-175.11</f>
        <v>6784.0300000000007</v>
      </c>
    </row>
    <row r="982" spans="1:7" x14ac:dyDescent="0.2">
      <c r="A982" s="9" t="s">
        <v>3</v>
      </c>
      <c r="C982" s="16">
        <v>44834</v>
      </c>
      <c r="D982" s="9" t="s">
        <v>3</v>
      </c>
      <c r="E982" s="17" t="s">
        <v>350</v>
      </c>
      <c r="G982" s="18">
        <v>6784.03</v>
      </c>
    </row>
    <row r="983" spans="1:7" x14ac:dyDescent="0.2">
      <c r="B983" s="9" t="s">
        <v>3</v>
      </c>
    </row>
    <row r="985" spans="1:7" x14ac:dyDescent="0.2">
      <c r="A985" s="9" t="s">
        <v>701</v>
      </c>
      <c r="C985" s="16">
        <v>44501</v>
      </c>
      <c r="D985" s="9" t="s">
        <v>3</v>
      </c>
      <c r="E985" s="17" t="s">
        <v>68</v>
      </c>
    </row>
    <row r="986" spans="1:7" s="31" customFormat="1" x14ac:dyDescent="0.3">
      <c r="A986" s="27"/>
      <c r="B986" s="27" t="s">
        <v>45</v>
      </c>
      <c r="C986" s="28">
        <v>44515</v>
      </c>
      <c r="D986" s="27" t="s">
        <v>108</v>
      </c>
      <c r="E986" s="29" t="s">
        <v>702</v>
      </c>
      <c r="F986" s="30">
        <v>580</v>
      </c>
      <c r="G986" s="30"/>
    </row>
    <row r="987" spans="1:7" x14ac:dyDescent="0.2">
      <c r="C987" s="16">
        <v>44530</v>
      </c>
      <c r="D987" s="9" t="s">
        <v>118</v>
      </c>
      <c r="E987" s="17" t="s">
        <v>703</v>
      </c>
      <c r="F987" s="18">
        <v>399.35</v>
      </c>
    </row>
    <row r="988" spans="1:7" x14ac:dyDescent="0.2">
      <c r="D988" s="9" t="s">
        <v>3</v>
      </c>
      <c r="E988" s="17" t="s">
        <v>147</v>
      </c>
      <c r="G988" s="18">
        <f>979.35-0</f>
        <v>979.35</v>
      </c>
    </row>
    <row r="989" spans="1:7" x14ac:dyDescent="0.2">
      <c r="C989" s="16">
        <v>44561</v>
      </c>
      <c r="D989" s="9" t="s">
        <v>3</v>
      </c>
      <c r="E989" s="17" t="s">
        <v>148</v>
      </c>
      <c r="G989" s="18">
        <v>979.35</v>
      </c>
    </row>
    <row r="990" spans="1:7" x14ac:dyDescent="0.2">
      <c r="D990" s="9" t="s">
        <v>3</v>
      </c>
      <c r="E990" s="17" t="s">
        <v>3</v>
      </c>
    </row>
    <row r="991" spans="1:7" x14ac:dyDescent="0.2">
      <c r="C991" s="16">
        <v>44562</v>
      </c>
      <c r="D991" s="9" t="s">
        <v>3</v>
      </c>
      <c r="E991" s="17" t="s">
        <v>68</v>
      </c>
    </row>
    <row r="992" spans="1:7" x14ac:dyDescent="0.2">
      <c r="A992" s="9" t="s">
        <v>3</v>
      </c>
      <c r="C992" s="16">
        <v>44834</v>
      </c>
      <c r="D992" s="9" t="s">
        <v>3</v>
      </c>
      <c r="E992" s="17" t="s">
        <v>350</v>
      </c>
    </row>
    <row r="993" spans="1:7" x14ac:dyDescent="0.2">
      <c r="B993" s="9" t="s">
        <v>3</v>
      </c>
    </row>
    <row r="995" spans="1:7" x14ac:dyDescent="0.2">
      <c r="A995" s="9" t="s">
        <v>704</v>
      </c>
      <c r="C995" s="16">
        <v>44470</v>
      </c>
      <c r="D995" s="9" t="s">
        <v>3</v>
      </c>
      <c r="E995" s="17" t="s">
        <v>68</v>
      </c>
      <c r="G995" s="18">
        <v>50</v>
      </c>
    </row>
    <row r="996" spans="1:7" x14ac:dyDescent="0.2">
      <c r="B996" s="9" t="s">
        <v>46</v>
      </c>
      <c r="C996" s="16">
        <v>44561</v>
      </c>
      <c r="D996" s="9" t="s">
        <v>3</v>
      </c>
      <c r="E996" s="17" t="s">
        <v>148</v>
      </c>
      <c r="G996" s="18">
        <v>50</v>
      </c>
    </row>
    <row r="997" spans="1:7" x14ac:dyDescent="0.2">
      <c r="D997" s="9" t="s">
        <v>3</v>
      </c>
      <c r="E997" s="17" t="s">
        <v>3</v>
      </c>
    </row>
    <row r="998" spans="1:7" x14ac:dyDescent="0.2">
      <c r="C998" s="16">
        <v>44562</v>
      </c>
      <c r="D998" s="9" t="s">
        <v>3</v>
      </c>
      <c r="E998" s="17" t="s">
        <v>68</v>
      </c>
    </row>
    <row r="999" spans="1:7" x14ac:dyDescent="0.2">
      <c r="C999" s="16">
        <v>44592</v>
      </c>
      <c r="D999" s="9" t="s">
        <v>169</v>
      </c>
      <c r="E999" s="17" t="s">
        <v>657</v>
      </c>
      <c r="F999" s="18">
        <v>95.07</v>
      </c>
    </row>
    <row r="1000" spans="1:7" x14ac:dyDescent="0.2">
      <c r="D1000" s="9" t="s">
        <v>3</v>
      </c>
      <c r="E1000" s="17" t="s">
        <v>147</v>
      </c>
      <c r="G1000" s="18">
        <f>95.07-0</f>
        <v>95.07</v>
      </c>
    </row>
    <row r="1001" spans="1:7" x14ac:dyDescent="0.2">
      <c r="A1001" s="9" t="s">
        <v>3</v>
      </c>
      <c r="C1001" s="16">
        <v>44834</v>
      </c>
      <c r="D1001" s="9" t="s">
        <v>3</v>
      </c>
      <c r="E1001" s="17" t="s">
        <v>350</v>
      </c>
      <c r="G1001" s="18">
        <v>95.07</v>
      </c>
    </row>
    <row r="1002" spans="1:7" x14ac:dyDescent="0.2">
      <c r="B1002" s="9" t="s">
        <v>3</v>
      </c>
    </row>
    <row r="1004" spans="1:7" x14ac:dyDescent="0.2">
      <c r="A1004" s="9" t="s">
        <v>705</v>
      </c>
      <c r="C1004" s="16">
        <v>44470</v>
      </c>
      <c r="D1004" s="9" t="s">
        <v>3</v>
      </c>
      <c r="E1004" s="17" t="s">
        <v>68</v>
      </c>
      <c r="G1004" s="18">
        <v>-2.64</v>
      </c>
    </row>
    <row r="1005" spans="1:7" x14ac:dyDescent="0.2">
      <c r="B1005" s="9" t="s">
        <v>47</v>
      </c>
      <c r="C1005" s="16">
        <v>44561</v>
      </c>
      <c r="D1005" s="9" t="s">
        <v>3</v>
      </c>
      <c r="E1005" s="17" t="s">
        <v>148</v>
      </c>
      <c r="G1005" s="18">
        <v>-2.64</v>
      </c>
    </row>
    <row r="1006" spans="1:7" x14ac:dyDescent="0.2">
      <c r="D1006" s="9" t="s">
        <v>3</v>
      </c>
      <c r="E1006" s="17" t="s">
        <v>3</v>
      </c>
    </row>
    <row r="1007" spans="1:7" x14ac:dyDescent="0.2">
      <c r="C1007" s="16">
        <v>44562</v>
      </c>
      <c r="D1007" s="9" t="s">
        <v>3</v>
      </c>
      <c r="E1007" s="17" t="s">
        <v>68</v>
      </c>
    </row>
    <row r="1008" spans="1:7" x14ac:dyDescent="0.2">
      <c r="C1008" s="16">
        <v>44592</v>
      </c>
      <c r="D1008" s="9" t="s">
        <v>3</v>
      </c>
      <c r="E1008" s="17" t="s">
        <v>47</v>
      </c>
      <c r="F1008" s="18">
        <v>-30.65</v>
      </c>
    </row>
    <row r="1009" spans="1:7" x14ac:dyDescent="0.2">
      <c r="D1009" s="9" t="s">
        <v>3</v>
      </c>
      <c r="E1009" s="17" t="s">
        <v>147</v>
      </c>
      <c r="G1009" s="18">
        <f>0-30.65</f>
        <v>-30.65</v>
      </c>
    </row>
    <row r="1010" spans="1:7" x14ac:dyDescent="0.2">
      <c r="A1010" s="9" t="s">
        <v>3</v>
      </c>
      <c r="C1010" s="16">
        <v>44834</v>
      </c>
      <c r="D1010" s="9" t="s">
        <v>3</v>
      </c>
      <c r="E1010" s="17" t="s">
        <v>350</v>
      </c>
      <c r="G1010" s="18">
        <v>-30.65</v>
      </c>
    </row>
    <row r="1011" spans="1:7" x14ac:dyDescent="0.2">
      <c r="B1011" s="9" t="s">
        <v>3</v>
      </c>
    </row>
    <row r="1013" spans="1:7" x14ac:dyDescent="0.2">
      <c r="A1013" s="9" t="s">
        <v>706</v>
      </c>
      <c r="C1013" s="16">
        <v>44470</v>
      </c>
      <c r="D1013" s="9" t="s">
        <v>3</v>
      </c>
      <c r="E1013" s="17" t="s">
        <v>68</v>
      </c>
      <c r="G1013" s="18">
        <v>2703.88</v>
      </c>
    </row>
    <row r="1014" spans="1:7" s="31" customFormat="1" ht="20.399999999999999" x14ac:dyDescent="0.3">
      <c r="A1014" s="27"/>
      <c r="B1014" s="27" t="s">
        <v>48</v>
      </c>
      <c r="C1014" s="28">
        <v>44494</v>
      </c>
      <c r="D1014" s="27" t="s">
        <v>89</v>
      </c>
      <c r="E1014" s="29" t="s">
        <v>707</v>
      </c>
      <c r="F1014" s="30">
        <v>202.55</v>
      </c>
      <c r="G1014" s="30"/>
    </row>
    <row r="1015" spans="1:7" s="31" customFormat="1" ht="20.399999999999999" x14ac:dyDescent="0.3">
      <c r="A1015" s="27"/>
      <c r="B1015" s="27"/>
      <c r="C1015" s="28">
        <v>44494</v>
      </c>
      <c r="D1015" s="27" t="s">
        <v>89</v>
      </c>
      <c r="E1015" s="29" t="s">
        <v>708</v>
      </c>
      <c r="F1015" s="30">
        <v>208.83</v>
      </c>
      <c r="G1015" s="30"/>
    </row>
    <row r="1016" spans="1:7" s="31" customFormat="1" ht="20.399999999999999" x14ac:dyDescent="0.3">
      <c r="A1016" s="27"/>
      <c r="B1016" s="27"/>
      <c r="C1016" s="28">
        <v>44494</v>
      </c>
      <c r="D1016" s="27" t="s">
        <v>89</v>
      </c>
      <c r="E1016" s="29" t="s">
        <v>709</v>
      </c>
      <c r="F1016" s="30">
        <v>202.55</v>
      </c>
      <c r="G1016" s="30"/>
    </row>
    <row r="1017" spans="1:7" x14ac:dyDescent="0.2">
      <c r="C1017" s="16">
        <v>44500</v>
      </c>
      <c r="D1017" s="9" t="s">
        <v>3</v>
      </c>
      <c r="E1017" s="17" t="s">
        <v>96</v>
      </c>
      <c r="F1017" s="18">
        <v>-123.68</v>
      </c>
    </row>
    <row r="1018" spans="1:7" x14ac:dyDescent="0.2">
      <c r="C1018" s="16">
        <v>44530</v>
      </c>
      <c r="D1018" s="9" t="s">
        <v>120</v>
      </c>
      <c r="E1018" s="17" t="s">
        <v>710</v>
      </c>
      <c r="F1018" s="18">
        <v>125</v>
      </c>
    </row>
    <row r="1019" spans="1:7" x14ac:dyDescent="0.2">
      <c r="D1019" s="9" t="s">
        <v>3</v>
      </c>
      <c r="E1019" s="17" t="s">
        <v>147</v>
      </c>
      <c r="G1019" s="18">
        <f>738.93-123.68</f>
        <v>615.25</v>
      </c>
    </row>
    <row r="1020" spans="1:7" x14ac:dyDescent="0.2">
      <c r="C1020" s="16">
        <v>44561</v>
      </c>
      <c r="D1020" s="9" t="s">
        <v>3</v>
      </c>
      <c r="E1020" s="17" t="s">
        <v>148</v>
      </c>
      <c r="G1020" s="18">
        <v>3319.13</v>
      </c>
    </row>
    <row r="1021" spans="1:7" x14ac:dyDescent="0.2">
      <c r="D1021" s="9" t="s">
        <v>3</v>
      </c>
      <c r="E1021" s="17" t="s">
        <v>3</v>
      </c>
    </row>
    <row r="1022" spans="1:7" x14ac:dyDescent="0.2">
      <c r="C1022" s="16">
        <v>44562</v>
      </c>
      <c r="D1022" s="9" t="s">
        <v>3</v>
      </c>
      <c r="E1022" s="17" t="s">
        <v>68</v>
      </c>
    </row>
    <row r="1023" spans="1:7" x14ac:dyDescent="0.2">
      <c r="C1023" s="16">
        <v>44620</v>
      </c>
      <c r="D1023" s="9" t="s">
        <v>189</v>
      </c>
      <c r="E1023" s="17" t="s">
        <v>711</v>
      </c>
      <c r="F1023" s="18">
        <v>219</v>
      </c>
    </row>
    <row r="1024" spans="1:7" x14ac:dyDescent="0.2">
      <c r="C1024" s="16">
        <v>44676</v>
      </c>
      <c r="D1024" s="9" t="s">
        <v>233</v>
      </c>
      <c r="E1024" s="17" t="s">
        <v>712</v>
      </c>
      <c r="F1024" s="18">
        <v>95</v>
      </c>
    </row>
    <row r="1025" spans="1:7" x14ac:dyDescent="0.2">
      <c r="C1025" s="16">
        <v>44681</v>
      </c>
      <c r="D1025" s="9" t="s">
        <v>233</v>
      </c>
      <c r="E1025" s="17" t="s">
        <v>713</v>
      </c>
      <c r="F1025" s="18">
        <v>69.94</v>
      </c>
    </row>
    <row r="1026" spans="1:7" x14ac:dyDescent="0.2">
      <c r="C1026" s="16">
        <v>44681</v>
      </c>
      <c r="D1026" s="9" t="s">
        <v>233</v>
      </c>
      <c r="E1026" s="17" t="s">
        <v>714</v>
      </c>
      <c r="F1026" s="18">
        <v>89.23</v>
      </c>
    </row>
    <row r="1027" spans="1:7" s="31" customFormat="1" ht="20.399999999999999" x14ac:dyDescent="0.3">
      <c r="A1027" s="27"/>
      <c r="B1027" s="27"/>
      <c r="C1027" s="28">
        <v>44704</v>
      </c>
      <c r="D1027" s="27" t="s">
        <v>249</v>
      </c>
      <c r="E1027" s="29" t="s">
        <v>715</v>
      </c>
      <c r="F1027" s="30">
        <v>107.5</v>
      </c>
      <c r="G1027" s="30"/>
    </row>
    <row r="1028" spans="1:7" s="31" customFormat="1" ht="20.399999999999999" x14ac:dyDescent="0.3">
      <c r="A1028" s="27"/>
      <c r="B1028" s="27"/>
      <c r="C1028" s="28">
        <v>44704</v>
      </c>
      <c r="D1028" s="27" t="s">
        <v>249</v>
      </c>
      <c r="E1028" s="29" t="s">
        <v>716</v>
      </c>
      <c r="F1028" s="30">
        <v>185</v>
      </c>
      <c r="G1028" s="30"/>
    </row>
    <row r="1029" spans="1:7" x14ac:dyDescent="0.2">
      <c r="C1029" s="16">
        <v>44735</v>
      </c>
      <c r="D1029" s="9" t="s">
        <v>275</v>
      </c>
      <c r="E1029" s="17" t="s">
        <v>717</v>
      </c>
      <c r="F1029" s="18">
        <v>65</v>
      </c>
    </row>
    <row r="1030" spans="1:7" s="31" customFormat="1" ht="20.399999999999999" x14ac:dyDescent="0.3">
      <c r="A1030" s="27"/>
      <c r="B1030" s="27"/>
      <c r="C1030" s="28">
        <v>44795</v>
      </c>
      <c r="D1030" s="27" t="s">
        <v>313</v>
      </c>
      <c r="E1030" s="29" t="s">
        <v>718</v>
      </c>
      <c r="F1030" s="30">
        <v>197.52</v>
      </c>
      <c r="G1030" s="30"/>
    </row>
    <row r="1031" spans="1:7" x14ac:dyDescent="0.2">
      <c r="C1031" s="16">
        <v>44818</v>
      </c>
      <c r="D1031" s="9" t="s">
        <v>331</v>
      </c>
      <c r="E1031" s="17" t="s">
        <v>719</v>
      </c>
      <c r="F1031" s="18">
        <v>435</v>
      </c>
    </row>
    <row r="1032" spans="1:7" x14ac:dyDescent="0.2">
      <c r="D1032" s="9" t="s">
        <v>3</v>
      </c>
      <c r="E1032" s="17" t="s">
        <v>147</v>
      </c>
      <c r="G1032" s="18">
        <f>1463.19-0</f>
        <v>1463.19</v>
      </c>
    </row>
    <row r="1033" spans="1:7" x14ac:dyDescent="0.2">
      <c r="A1033" s="9" t="s">
        <v>3</v>
      </c>
      <c r="C1033" s="16">
        <v>44834</v>
      </c>
      <c r="D1033" s="9" t="s">
        <v>3</v>
      </c>
      <c r="E1033" s="17" t="s">
        <v>350</v>
      </c>
      <c r="G1033" s="18">
        <v>1463.19</v>
      </c>
    </row>
    <row r="1034" spans="1:7" x14ac:dyDescent="0.2">
      <c r="B1034" s="9" t="s">
        <v>3</v>
      </c>
    </row>
    <row r="1036" spans="1:7" x14ac:dyDescent="0.2">
      <c r="A1036" s="9" t="s">
        <v>720</v>
      </c>
      <c r="C1036" s="16">
        <v>44470</v>
      </c>
      <c r="D1036" s="9" t="s">
        <v>3</v>
      </c>
      <c r="E1036" s="17" t="s">
        <v>68</v>
      </c>
      <c r="G1036" s="18">
        <v>3473.31</v>
      </c>
    </row>
    <row r="1037" spans="1:7" s="31" customFormat="1" ht="20.399999999999999" x14ac:dyDescent="0.3">
      <c r="A1037" s="27"/>
      <c r="B1037" s="27" t="s">
        <v>49</v>
      </c>
      <c r="C1037" s="28">
        <v>44470</v>
      </c>
      <c r="D1037" s="27" t="s">
        <v>71</v>
      </c>
      <c r="E1037" s="29" t="s">
        <v>721</v>
      </c>
      <c r="F1037" s="30">
        <v>400</v>
      </c>
      <c r="G1037" s="30"/>
    </row>
    <row r="1038" spans="1:7" x14ac:dyDescent="0.2">
      <c r="C1038" s="16">
        <v>44494</v>
      </c>
      <c r="D1038" s="9" t="s">
        <v>86</v>
      </c>
      <c r="E1038" s="17" t="s">
        <v>722</v>
      </c>
      <c r="F1038" s="18">
        <v>317.93</v>
      </c>
    </row>
    <row r="1039" spans="1:7" s="31" customFormat="1" ht="20.399999999999999" x14ac:dyDescent="0.3">
      <c r="A1039" s="27"/>
      <c r="B1039" s="27"/>
      <c r="C1039" s="28">
        <v>44501</v>
      </c>
      <c r="D1039" s="27" t="s">
        <v>102</v>
      </c>
      <c r="E1039" s="29" t="s">
        <v>723</v>
      </c>
      <c r="F1039" s="30">
        <v>400</v>
      </c>
      <c r="G1039" s="30"/>
    </row>
    <row r="1040" spans="1:7" x14ac:dyDescent="0.2">
      <c r="C1040" s="16">
        <v>44530</v>
      </c>
      <c r="D1040" s="9" t="s">
        <v>122</v>
      </c>
      <c r="E1040" s="17" t="s">
        <v>724</v>
      </c>
      <c r="F1040" s="18">
        <v>247.92</v>
      </c>
    </row>
    <row r="1041" spans="1:7" s="31" customFormat="1" ht="20.399999999999999" x14ac:dyDescent="0.3">
      <c r="A1041" s="27"/>
      <c r="B1041" s="27"/>
      <c r="C1041" s="28">
        <v>44531</v>
      </c>
      <c r="D1041" s="27" t="s">
        <v>131</v>
      </c>
      <c r="E1041" s="29" t="s">
        <v>725</v>
      </c>
      <c r="F1041" s="30">
        <v>400</v>
      </c>
      <c r="G1041" s="30"/>
    </row>
    <row r="1042" spans="1:7" x14ac:dyDescent="0.2">
      <c r="D1042" s="9" t="s">
        <v>3</v>
      </c>
      <c r="E1042" s="17" t="s">
        <v>147</v>
      </c>
      <c r="G1042" s="18">
        <f>1765.85-0</f>
        <v>1765.85</v>
      </c>
    </row>
    <row r="1043" spans="1:7" x14ac:dyDescent="0.2">
      <c r="C1043" s="16">
        <v>44561</v>
      </c>
      <c r="D1043" s="9" t="s">
        <v>3</v>
      </c>
      <c r="E1043" s="17" t="s">
        <v>148</v>
      </c>
      <c r="G1043" s="18">
        <v>5239.16</v>
      </c>
    </row>
    <row r="1044" spans="1:7" x14ac:dyDescent="0.2">
      <c r="D1044" s="9" t="s">
        <v>3</v>
      </c>
      <c r="E1044" s="17" t="s">
        <v>3</v>
      </c>
    </row>
    <row r="1045" spans="1:7" x14ac:dyDescent="0.2">
      <c r="C1045" s="16">
        <v>44562</v>
      </c>
      <c r="D1045" s="9" t="s">
        <v>3</v>
      </c>
      <c r="E1045" s="17" t="s">
        <v>68</v>
      </c>
    </row>
    <row r="1046" spans="1:7" s="31" customFormat="1" ht="20.399999999999999" x14ac:dyDescent="0.3">
      <c r="A1046" s="27"/>
      <c r="B1046" s="27"/>
      <c r="C1046" s="28">
        <v>44562</v>
      </c>
      <c r="D1046" s="27" t="s">
        <v>150</v>
      </c>
      <c r="E1046" s="29" t="s">
        <v>726</v>
      </c>
      <c r="F1046" s="30">
        <v>425</v>
      </c>
      <c r="G1046" s="30"/>
    </row>
    <row r="1047" spans="1:7" x14ac:dyDescent="0.2">
      <c r="C1047" s="16">
        <v>44592</v>
      </c>
      <c r="D1047" s="9" t="s">
        <v>168</v>
      </c>
      <c r="E1047" s="17" t="s">
        <v>727</v>
      </c>
      <c r="F1047" s="18">
        <v>290.60000000000002</v>
      </c>
    </row>
    <row r="1048" spans="1:7" x14ac:dyDescent="0.2">
      <c r="C1048" s="16">
        <v>44592</v>
      </c>
      <c r="D1048" s="9" t="s">
        <v>3</v>
      </c>
      <c r="E1048" s="17" t="s">
        <v>173</v>
      </c>
      <c r="F1048" s="18">
        <v>298.45</v>
      </c>
    </row>
    <row r="1049" spans="1:7" s="31" customFormat="1" ht="20.399999999999999" x14ac:dyDescent="0.3">
      <c r="A1049" s="27"/>
      <c r="B1049" s="27"/>
      <c r="C1049" s="28">
        <v>44593</v>
      </c>
      <c r="D1049" s="27" t="s">
        <v>177</v>
      </c>
      <c r="E1049" s="29" t="s">
        <v>728</v>
      </c>
      <c r="F1049" s="30">
        <v>425</v>
      </c>
      <c r="G1049" s="30"/>
    </row>
    <row r="1050" spans="1:7" s="31" customFormat="1" ht="20.399999999999999" x14ac:dyDescent="0.3">
      <c r="A1050" s="27"/>
      <c r="B1050" s="27"/>
      <c r="C1050" s="28">
        <v>44621</v>
      </c>
      <c r="D1050" s="27" t="s">
        <v>198</v>
      </c>
      <c r="E1050" s="29" t="s">
        <v>729</v>
      </c>
      <c r="F1050" s="30">
        <v>425</v>
      </c>
      <c r="G1050" s="30"/>
    </row>
    <row r="1051" spans="1:7" x14ac:dyDescent="0.2">
      <c r="C1051" s="16">
        <v>44645</v>
      </c>
      <c r="D1051" s="9" t="s">
        <v>207</v>
      </c>
      <c r="E1051" s="17" t="s">
        <v>730</v>
      </c>
      <c r="F1051" s="18">
        <v>290.60000000000002</v>
      </c>
    </row>
    <row r="1052" spans="1:7" x14ac:dyDescent="0.2">
      <c r="C1052" s="16">
        <v>44651</v>
      </c>
      <c r="D1052" s="9" t="s">
        <v>3</v>
      </c>
      <c r="E1052" s="17" t="s">
        <v>173</v>
      </c>
      <c r="F1052" s="18">
        <v>290.60000000000002</v>
      </c>
    </row>
    <row r="1053" spans="1:7" s="31" customFormat="1" ht="20.399999999999999" x14ac:dyDescent="0.3">
      <c r="A1053" s="27"/>
      <c r="B1053" s="27"/>
      <c r="C1053" s="28">
        <v>44652</v>
      </c>
      <c r="D1053" s="27" t="s">
        <v>218</v>
      </c>
      <c r="E1053" s="29" t="s">
        <v>731</v>
      </c>
      <c r="F1053" s="30">
        <v>425</v>
      </c>
      <c r="G1053" s="30"/>
    </row>
    <row r="1054" spans="1:7" x14ac:dyDescent="0.2">
      <c r="C1054" s="16">
        <v>44676</v>
      </c>
      <c r="D1054" s="9" t="s">
        <v>234</v>
      </c>
      <c r="E1054" s="17" t="s">
        <v>732</v>
      </c>
      <c r="F1054" s="18">
        <v>290.32</v>
      </c>
    </row>
    <row r="1055" spans="1:7" s="31" customFormat="1" ht="20.399999999999999" x14ac:dyDescent="0.3">
      <c r="A1055" s="27"/>
      <c r="B1055" s="27"/>
      <c r="C1055" s="28">
        <v>44682</v>
      </c>
      <c r="D1055" s="27" t="s">
        <v>242</v>
      </c>
      <c r="E1055" s="29" t="s">
        <v>733</v>
      </c>
      <c r="F1055" s="30">
        <v>425</v>
      </c>
      <c r="G1055" s="30"/>
    </row>
    <row r="1056" spans="1:7" x14ac:dyDescent="0.2">
      <c r="C1056" s="16">
        <v>44704</v>
      </c>
      <c r="D1056" s="9" t="s">
        <v>247</v>
      </c>
      <c r="E1056" s="17" t="s">
        <v>734</v>
      </c>
      <c r="F1056" s="18">
        <v>290.32</v>
      </c>
    </row>
    <row r="1057" spans="1:7" s="31" customFormat="1" ht="20.399999999999999" x14ac:dyDescent="0.3">
      <c r="A1057" s="27"/>
      <c r="B1057" s="27"/>
      <c r="C1057" s="28">
        <v>44713</v>
      </c>
      <c r="D1057" s="27" t="s">
        <v>266</v>
      </c>
      <c r="E1057" s="29" t="s">
        <v>735</v>
      </c>
      <c r="F1057" s="30">
        <v>425</v>
      </c>
      <c r="G1057" s="30"/>
    </row>
    <row r="1058" spans="1:7" x14ac:dyDescent="0.2">
      <c r="C1058" s="16">
        <v>44735</v>
      </c>
      <c r="D1058" s="9" t="s">
        <v>276</v>
      </c>
      <c r="E1058" s="17" t="s">
        <v>736</v>
      </c>
      <c r="F1058" s="18">
        <v>290.32</v>
      </c>
    </row>
    <row r="1059" spans="1:7" s="31" customFormat="1" ht="20.399999999999999" x14ac:dyDescent="0.3">
      <c r="A1059" s="27"/>
      <c r="B1059" s="27"/>
      <c r="C1059" s="28">
        <v>44743</v>
      </c>
      <c r="D1059" s="27" t="s">
        <v>288</v>
      </c>
      <c r="E1059" s="29" t="s">
        <v>737</v>
      </c>
      <c r="F1059" s="30">
        <v>425</v>
      </c>
      <c r="G1059" s="30"/>
    </row>
    <row r="1060" spans="1:7" x14ac:dyDescent="0.2">
      <c r="C1060" s="16">
        <v>44763</v>
      </c>
      <c r="D1060" s="9" t="s">
        <v>296</v>
      </c>
      <c r="E1060" s="17" t="s">
        <v>738</v>
      </c>
      <c r="F1060" s="18">
        <v>291.43</v>
      </c>
    </row>
    <row r="1061" spans="1:7" s="31" customFormat="1" ht="20.399999999999999" x14ac:dyDescent="0.3">
      <c r="A1061" s="27"/>
      <c r="B1061" s="27"/>
      <c r="C1061" s="28">
        <v>44774</v>
      </c>
      <c r="D1061" s="27" t="s">
        <v>305</v>
      </c>
      <c r="E1061" s="29" t="s">
        <v>739</v>
      </c>
      <c r="F1061" s="30">
        <v>425</v>
      </c>
      <c r="G1061" s="30"/>
    </row>
    <row r="1062" spans="1:7" x14ac:dyDescent="0.2">
      <c r="C1062" s="16">
        <v>44795</v>
      </c>
      <c r="D1062" s="9" t="s">
        <v>312</v>
      </c>
      <c r="E1062" s="17" t="s">
        <v>740</v>
      </c>
      <c r="F1062" s="18">
        <v>291.43</v>
      </c>
    </row>
    <row r="1063" spans="1:7" s="31" customFormat="1" ht="20.399999999999999" x14ac:dyDescent="0.3">
      <c r="A1063" s="27"/>
      <c r="B1063" s="27"/>
      <c r="C1063" s="28">
        <v>44805</v>
      </c>
      <c r="D1063" s="27" t="s">
        <v>328</v>
      </c>
      <c r="E1063" s="29" t="s">
        <v>741</v>
      </c>
      <c r="F1063" s="30">
        <v>425</v>
      </c>
      <c r="G1063" s="30"/>
    </row>
    <row r="1064" spans="1:7" x14ac:dyDescent="0.2">
      <c r="C1064" s="16">
        <v>44826</v>
      </c>
      <c r="D1064" s="9" t="s">
        <v>335</v>
      </c>
      <c r="E1064" s="17" t="s">
        <v>742</v>
      </c>
      <c r="F1064" s="18">
        <v>306.64</v>
      </c>
    </row>
    <row r="1065" spans="1:7" x14ac:dyDescent="0.2">
      <c r="D1065" s="9" t="s">
        <v>3</v>
      </c>
      <c r="E1065" s="17" t="s">
        <v>147</v>
      </c>
      <c r="G1065" s="18">
        <f>6755.71-0</f>
        <v>6755.71</v>
      </c>
    </row>
    <row r="1066" spans="1:7" x14ac:dyDescent="0.2">
      <c r="A1066" s="9" t="s">
        <v>3</v>
      </c>
      <c r="C1066" s="16">
        <v>44834</v>
      </c>
      <c r="D1066" s="9" t="s">
        <v>3</v>
      </c>
      <c r="E1066" s="17" t="s">
        <v>350</v>
      </c>
      <c r="G1066" s="18">
        <v>6755.71</v>
      </c>
    </row>
    <row r="1067" spans="1:7" x14ac:dyDescent="0.2">
      <c r="B1067" s="9" t="s">
        <v>3</v>
      </c>
    </row>
    <row r="1069" spans="1:7" x14ac:dyDescent="0.2">
      <c r="A1069" s="9" t="s">
        <v>743</v>
      </c>
      <c r="C1069" s="16">
        <v>44470</v>
      </c>
      <c r="D1069" s="9" t="s">
        <v>3</v>
      </c>
      <c r="E1069" s="17" t="s">
        <v>68</v>
      </c>
    </row>
    <row r="1070" spans="1:7" x14ac:dyDescent="0.2">
      <c r="B1070" s="9" t="s">
        <v>50</v>
      </c>
      <c r="C1070" s="16">
        <v>44561</v>
      </c>
      <c r="D1070" s="9" t="s">
        <v>3</v>
      </c>
      <c r="E1070" s="17" t="s">
        <v>148</v>
      </c>
    </row>
    <row r="1071" spans="1:7" x14ac:dyDescent="0.2">
      <c r="D1071" s="9" t="s">
        <v>3</v>
      </c>
      <c r="E1071" s="17" t="s">
        <v>3</v>
      </c>
    </row>
    <row r="1072" spans="1:7" x14ac:dyDescent="0.2">
      <c r="C1072" s="16">
        <v>44562</v>
      </c>
      <c r="D1072" s="9" t="s">
        <v>3</v>
      </c>
      <c r="E1072" s="17" t="s">
        <v>68</v>
      </c>
    </row>
    <row r="1073" spans="1:7" s="31" customFormat="1" ht="20.399999999999999" x14ac:dyDescent="0.3">
      <c r="A1073" s="27"/>
      <c r="B1073" s="27"/>
      <c r="C1073" s="28">
        <v>44826</v>
      </c>
      <c r="D1073" s="27" t="s">
        <v>336</v>
      </c>
      <c r="E1073" s="29" t="s">
        <v>744</v>
      </c>
      <c r="F1073" s="30">
        <v>527.20000000000005</v>
      </c>
      <c r="G1073" s="30"/>
    </row>
    <row r="1074" spans="1:7" x14ac:dyDescent="0.2">
      <c r="D1074" s="9" t="s">
        <v>3</v>
      </c>
      <c r="E1074" s="17" t="s">
        <v>147</v>
      </c>
      <c r="G1074" s="18">
        <f>527.2-0</f>
        <v>527.20000000000005</v>
      </c>
    </row>
    <row r="1075" spans="1:7" x14ac:dyDescent="0.2">
      <c r="A1075" s="9" t="s">
        <v>3</v>
      </c>
      <c r="C1075" s="16">
        <v>44834</v>
      </c>
      <c r="D1075" s="9" t="s">
        <v>3</v>
      </c>
      <c r="E1075" s="17" t="s">
        <v>350</v>
      </c>
      <c r="G1075" s="18">
        <v>527.20000000000005</v>
      </c>
    </row>
    <row r="1076" spans="1:7" x14ac:dyDescent="0.2">
      <c r="B1076" s="9" t="s">
        <v>3</v>
      </c>
    </row>
    <row r="1078" spans="1:7" x14ac:dyDescent="0.2">
      <c r="A1078" s="9" t="s">
        <v>745</v>
      </c>
      <c r="C1078" s="16">
        <v>44470</v>
      </c>
      <c r="D1078" s="9" t="s">
        <v>3</v>
      </c>
      <c r="E1078" s="17" t="s">
        <v>68</v>
      </c>
      <c r="G1078" s="18">
        <v>10165.98</v>
      </c>
    </row>
    <row r="1079" spans="1:7" x14ac:dyDescent="0.2">
      <c r="B1079" s="9" t="s">
        <v>51</v>
      </c>
      <c r="C1079" s="16">
        <v>44500</v>
      </c>
      <c r="D1079" s="9" t="s">
        <v>3</v>
      </c>
      <c r="E1079" s="17" t="s">
        <v>97</v>
      </c>
      <c r="F1079" s="18">
        <v>1007.18</v>
      </c>
    </row>
    <row r="1080" spans="1:7" x14ac:dyDescent="0.2">
      <c r="C1080" s="16">
        <v>44530</v>
      </c>
      <c r="D1080" s="9" t="s">
        <v>3</v>
      </c>
      <c r="E1080" s="17" t="s">
        <v>125</v>
      </c>
      <c r="F1080" s="18">
        <v>891.88</v>
      </c>
    </row>
    <row r="1081" spans="1:7" x14ac:dyDescent="0.2">
      <c r="C1081" s="16">
        <v>44530</v>
      </c>
      <c r="D1081" s="9" t="s">
        <v>3</v>
      </c>
      <c r="E1081" s="17" t="s">
        <v>124</v>
      </c>
      <c r="F1081" s="18">
        <v>9.89</v>
      </c>
    </row>
    <row r="1082" spans="1:7" x14ac:dyDescent="0.2">
      <c r="C1082" s="16">
        <v>44530</v>
      </c>
      <c r="D1082" s="9" t="s">
        <v>3</v>
      </c>
      <c r="E1082" s="17" t="s">
        <v>124</v>
      </c>
      <c r="F1082" s="18">
        <v>13.34</v>
      </c>
    </row>
    <row r="1083" spans="1:7" x14ac:dyDescent="0.2">
      <c r="C1083" s="16">
        <v>44530</v>
      </c>
      <c r="D1083" s="9" t="s">
        <v>3</v>
      </c>
      <c r="E1083" s="17" t="s">
        <v>124</v>
      </c>
      <c r="F1083" s="18">
        <v>5.91</v>
      </c>
    </row>
    <row r="1084" spans="1:7" x14ac:dyDescent="0.2">
      <c r="C1084" s="16">
        <v>44530</v>
      </c>
      <c r="D1084" s="9" t="s">
        <v>3</v>
      </c>
      <c r="E1084" s="17" t="s">
        <v>124</v>
      </c>
      <c r="F1084" s="18">
        <v>218.17</v>
      </c>
    </row>
    <row r="1085" spans="1:7" x14ac:dyDescent="0.2">
      <c r="C1085" s="16">
        <v>44561</v>
      </c>
      <c r="D1085" s="9" t="s">
        <v>3</v>
      </c>
      <c r="E1085" s="17" t="s">
        <v>145</v>
      </c>
      <c r="F1085" s="18">
        <v>925.5</v>
      </c>
    </row>
    <row r="1086" spans="1:7" x14ac:dyDescent="0.2">
      <c r="D1086" s="9" t="s">
        <v>3</v>
      </c>
      <c r="E1086" s="17" t="s">
        <v>147</v>
      </c>
      <c r="G1086" s="18">
        <f>3071.87-0</f>
        <v>3071.87</v>
      </c>
    </row>
    <row r="1087" spans="1:7" x14ac:dyDescent="0.2">
      <c r="C1087" s="16">
        <v>44561</v>
      </c>
      <c r="D1087" s="9" t="s">
        <v>3</v>
      </c>
      <c r="E1087" s="17" t="s">
        <v>148</v>
      </c>
      <c r="G1087" s="18">
        <v>13237.85</v>
      </c>
    </row>
    <row r="1088" spans="1:7" x14ac:dyDescent="0.2">
      <c r="D1088" s="9" t="s">
        <v>3</v>
      </c>
      <c r="E1088" s="17" t="s">
        <v>3</v>
      </c>
    </row>
    <row r="1089" spans="1:7" x14ac:dyDescent="0.2">
      <c r="C1089" s="16">
        <v>44562</v>
      </c>
      <c r="D1089" s="9" t="s">
        <v>3</v>
      </c>
      <c r="E1089" s="17" t="s">
        <v>68</v>
      </c>
    </row>
    <row r="1090" spans="1:7" x14ac:dyDescent="0.2">
      <c r="C1090" s="16">
        <v>44592</v>
      </c>
      <c r="D1090" s="9" t="s">
        <v>3</v>
      </c>
      <c r="E1090" s="17" t="s">
        <v>125</v>
      </c>
      <c r="F1090" s="18">
        <v>958.66</v>
      </c>
    </row>
    <row r="1091" spans="1:7" x14ac:dyDescent="0.2">
      <c r="C1091" s="16">
        <v>44620</v>
      </c>
      <c r="D1091" s="9" t="s">
        <v>3</v>
      </c>
      <c r="E1091" s="17" t="s">
        <v>125</v>
      </c>
      <c r="F1091" s="18">
        <v>942.97</v>
      </c>
    </row>
    <row r="1092" spans="1:7" x14ac:dyDescent="0.2">
      <c r="C1092" s="16">
        <v>44651</v>
      </c>
      <c r="D1092" s="9" t="s">
        <v>3</v>
      </c>
      <c r="E1092" s="17" t="s">
        <v>125</v>
      </c>
      <c r="F1092" s="18">
        <v>937.41</v>
      </c>
    </row>
    <row r="1093" spans="1:7" x14ac:dyDescent="0.2">
      <c r="C1093" s="16">
        <v>44681</v>
      </c>
      <c r="D1093" s="9" t="s">
        <v>3</v>
      </c>
      <c r="E1093" s="17" t="s">
        <v>125</v>
      </c>
      <c r="F1093" s="18">
        <v>923.36</v>
      </c>
    </row>
    <row r="1094" spans="1:7" x14ac:dyDescent="0.2">
      <c r="C1094" s="16">
        <v>44712</v>
      </c>
      <c r="D1094" s="9" t="s">
        <v>3</v>
      </c>
      <c r="E1094" s="17" t="s">
        <v>125</v>
      </c>
      <c r="F1094" s="18">
        <v>907.2</v>
      </c>
    </row>
    <row r="1095" spans="1:7" x14ac:dyDescent="0.2">
      <c r="C1095" s="16">
        <v>44742</v>
      </c>
      <c r="D1095" s="9" t="s">
        <v>3</v>
      </c>
      <c r="E1095" s="17" t="s">
        <v>125</v>
      </c>
      <c r="F1095" s="18">
        <v>933.06</v>
      </c>
    </row>
    <row r="1096" spans="1:7" x14ac:dyDescent="0.2">
      <c r="C1096" s="16">
        <v>44773</v>
      </c>
      <c r="D1096" s="9" t="s">
        <v>3</v>
      </c>
      <c r="E1096" s="17" t="s">
        <v>145</v>
      </c>
      <c r="F1096" s="18">
        <v>1133.42</v>
      </c>
    </row>
    <row r="1097" spans="1:7" x14ac:dyDescent="0.2">
      <c r="C1097" s="16">
        <v>44804</v>
      </c>
      <c r="D1097" s="9" t="s">
        <v>3</v>
      </c>
      <c r="E1097" s="17" t="s">
        <v>125</v>
      </c>
      <c r="F1097" s="18">
        <v>1710.39</v>
      </c>
    </row>
    <row r="1098" spans="1:7" x14ac:dyDescent="0.2">
      <c r="C1098" s="16">
        <v>44834</v>
      </c>
      <c r="D1098" s="9" t="s">
        <v>3</v>
      </c>
      <c r="E1098" s="17" t="s">
        <v>125</v>
      </c>
      <c r="F1098" s="18">
        <v>1268.07</v>
      </c>
    </row>
    <row r="1099" spans="1:7" x14ac:dyDescent="0.2">
      <c r="D1099" s="9" t="s">
        <v>3</v>
      </c>
      <c r="E1099" s="17" t="s">
        <v>147</v>
      </c>
      <c r="G1099" s="18">
        <f>9714.54-0</f>
        <v>9714.5400000000009</v>
      </c>
    </row>
    <row r="1100" spans="1:7" x14ac:dyDescent="0.2">
      <c r="A1100" s="9" t="s">
        <v>3</v>
      </c>
      <c r="C1100" s="16">
        <v>44834</v>
      </c>
      <c r="D1100" s="9" t="s">
        <v>3</v>
      </c>
      <c r="E1100" s="17" t="s">
        <v>350</v>
      </c>
      <c r="G1100" s="18">
        <v>9714.5400000000009</v>
      </c>
    </row>
    <row r="1101" spans="1:7" x14ac:dyDescent="0.2">
      <c r="B1101" s="9" t="s">
        <v>3</v>
      </c>
    </row>
    <row r="1103" spans="1:7" x14ac:dyDescent="0.2">
      <c r="A1103" s="9" t="s">
        <v>746</v>
      </c>
      <c r="C1103" s="16">
        <v>44470</v>
      </c>
      <c r="D1103" s="9" t="s">
        <v>3</v>
      </c>
      <c r="E1103" s="17" t="s">
        <v>68</v>
      </c>
      <c r="G1103" s="18">
        <v>2308.69</v>
      </c>
    </row>
    <row r="1104" spans="1:7" x14ac:dyDescent="0.2">
      <c r="B1104" s="9" t="s">
        <v>747</v>
      </c>
      <c r="C1104" s="16">
        <v>44500</v>
      </c>
      <c r="D1104" s="9" t="s">
        <v>3</v>
      </c>
      <c r="E1104" s="17" t="s">
        <v>100</v>
      </c>
      <c r="F1104" s="18">
        <v>20.51</v>
      </c>
    </row>
    <row r="1105" spans="1:7" x14ac:dyDescent="0.2">
      <c r="C1105" s="16">
        <v>44530</v>
      </c>
      <c r="D1105" s="9" t="s">
        <v>3</v>
      </c>
      <c r="E1105" s="17" t="s">
        <v>100</v>
      </c>
      <c r="F1105" s="18">
        <v>57.15</v>
      </c>
    </row>
    <row r="1106" spans="1:7" x14ac:dyDescent="0.2">
      <c r="D1106" s="9" t="s">
        <v>3</v>
      </c>
      <c r="E1106" s="17" t="s">
        <v>147</v>
      </c>
      <c r="G1106" s="18">
        <f>77.66-0</f>
        <v>77.66</v>
      </c>
    </row>
    <row r="1107" spans="1:7" x14ac:dyDescent="0.2">
      <c r="C1107" s="16">
        <v>44561</v>
      </c>
      <c r="D1107" s="9" t="s">
        <v>3</v>
      </c>
      <c r="E1107" s="17" t="s">
        <v>148</v>
      </c>
      <c r="G1107" s="18">
        <v>2386.35</v>
      </c>
    </row>
    <row r="1108" spans="1:7" x14ac:dyDescent="0.2">
      <c r="D1108" s="9" t="s">
        <v>3</v>
      </c>
      <c r="E1108" s="17" t="s">
        <v>3</v>
      </c>
    </row>
    <row r="1109" spans="1:7" x14ac:dyDescent="0.2">
      <c r="C1109" s="16">
        <v>44562</v>
      </c>
      <c r="D1109" s="9" t="s">
        <v>3</v>
      </c>
      <c r="E1109" s="17" t="s">
        <v>68</v>
      </c>
    </row>
    <row r="1110" spans="1:7" x14ac:dyDescent="0.2">
      <c r="C1110" s="16">
        <v>44592</v>
      </c>
      <c r="D1110" s="9" t="s">
        <v>3</v>
      </c>
      <c r="E1110" s="17" t="s">
        <v>100</v>
      </c>
      <c r="F1110" s="18">
        <v>751.31</v>
      </c>
    </row>
    <row r="1111" spans="1:7" x14ac:dyDescent="0.2">
      <c r="C1111" s="16">
        <v>44620</v>
      </c>
      <c r="D1111" s="9" t="s">
        <v>3</v>
      </c>
      <c r="E1111" s="17" t="s">
        <v>100</v>
      </c>
      <c r="F1111" s="18">
        <v>800.08</v>
      </c>
    </row>
    <row r="1112" spans="1:7" x14ac:dyDescent="0.2">
      <c r="C1112" s="16">
        <v>44651</v>
      </c>
      <c r="D1112" s="9" t="s">
        <v>3</v>
      </c>
      <c r="E1112" s="17" t="s">
        <v>100</v>
      </c>
      <c r="F1112" s="18">
        <v>662.23</v>
      </c>
    </row>
    <row r="1113" spans="1:7" x14ac:dyDescent="0.2">
      <c r="C1113" s="16">
        <v>44681</v>
      </c>
      <c r="D1113" s="9" t="s">
        <v>3</v>
      </c>
      <c r="E1113" s="17" t="s">
        <v>100</v>
      </c>
      <c r="F1113" s="18">
        <v>569.99</v>
      </c>
    </row>
    <row r="1114" spans="1:7" x14ac:dyDescent="0.2">
      <c r="C1114" s="16">
        <v>44712</v>
      </c>
      <c r="D1114" s="9" t="s">
        <v>3</v>
      </c>
      <c r="E1114" s="17" t="s">
        <v>100</v>
      </c>
      <c r="F1114" s="18">
        <v>219.97</v>
      </c>
    </row>
    <row r="1115" spans="1:7" x14ac:dyDescent="0.2">
      <c r="C1115" s="16">
        <v>44742</v>
      </c>
      <c r="D1115" s="9" t="s">
        <v>3</v>
      </c>
      <c r="E1115" s="17" t="s">
        <v>100</v>
      </c>
      <c r="F1115" s="18">
        <v>78.62</v>
      </c>
    </row>
    <row r="1116" spans="1:7" x14ac:dyDescent="0.2">
      <c r="C1116" s="16">
        <v>44773</v>
      </c>
      <c r="D1116" s="9" t="s">
        <v>3</v>
      </c>
      <c r="E1116" s="17" t="s">
        <v>100</v>
      </c>
      <c r="F1116" s="18">
        <v>27.13</v>
      </c>
    </row>
    <row r="1117" spans="1:7" x14ac:dyDescent="0.2">
      <c r="C1117" s="16">
        <v>44804</v>
      </c>
      <c r="D1117" s="9" t="s">
        <v>3</v>
      </c>
      <c r="E1117" s="17" t="s">
        <v>100</v>
      </c>
      <c r="F1117" s="18">
        <v>22.3</v>
      </c>
    </row>
    <row r="1118" spans="1:7" x14ac:dyDescent="0.2">
      <c r="D1118" s="9" t="s">
        <v>3</v>
      </c>
      <c r="E1118" s="17" t="s">
        <v>147</v>
      </c>
      <c r="G1118" s="18">
        <f>3131.63-0</f>
        <v>3131.63</v>
      </c>
    </row>
    <row r="1119" spans="1:7" x14ac:dyDescent="0.2">
      <c r="A1119" s="9" t="s">
        <v>3</v>
      </c>
      <c r="C1119" s="16">
        <v>44834</v>
      </c>
      <c r="D1119" s="9" t="s">
        <v>3</v>
      </c>
      <c r="E1119" s="17" t="s">
        <v>350</v>
      </c>
      <c r="G1119" s="18">
        <v>3131.63</v>
      </c>
    </row>
    <row r="1120" spans="1:7" x14ac:dyDescent="0.2">
      <c r="B1120" s="9" t="s">
        <v>3</v>
      </c>
    </row>
    <row r="1122" spans="1:7" x14ac:dyDescent="0.2">
      <c r="A1122" s="9" t="s">
        <v>748</v>
      </c>
      <c r="C1122" s="16">
        <v>44470</v>
      </c>
      <c r="D1122" s="9" t="s">
        <v>3</v>
      </c>
      <c r="E1122" s="17" t="s">
        <v>68</v>
      </c>
      <c r="G1122" s="18">
        <v>1059.49</v>
      </c>
    </row>
    <row r="1123" spans="1:7" x14ac:dyDescent="0.2">
      <c r="B1123" s="9" t="s">
        <v>749</v>
      </c>
      <c r="C1123" s="16">
        <v>44500</v>
      </c>
      <c r="D1123" s="9" t="s">
        <v>3</v>
      </c>
      <c r="E1123" s="17" t="s">
        <v>98</v>
      </c>
      <c r="F1123" s="18">
        <v>9.9</v>
      </c>
    </row>
    <row r="1124" spans="1:7" x14ac:dyDescent="0.2">
      <c r="C1124" s="16">
        <v>44500</v>
      </c>
      <c r="D1124" s="9" t="s">
        <v>3</v>
      </c>
      <c r="E1124" s="17" t="s">
        <v>98</v>
      </c>
      <c r="F1124" s="18">
        <v>74.92</v>
      </c>
    </row>
    <row r="1125" spans="1:7" x14ac:dyDescent="0.2">
      <c r="C1125" s="16">
        <v>44500</v>
      </c>
      <c r="D1125" s="9" t="s">
        <v>3</v>
      </c>
      <c r="E1125" s="17" t="s">
        <v>98</v>
      </c>
      <c r="F1125" s="18">
        <v>13.37</v>
      </c>
    </row>
    <row r="1126" spans="1:7" x14ac:dyDescent="0.2">
      <c r="C1126" s="16">
        <v>44500</v>
      </c>
      <c r="D1126" s="9" t="s">
        <v>3</v>
      </c>
      <c r="E1126" s="17" t="s">
        <v>98</v>
      </c>
      <c r="F1126" s="18">
        <v>5.91</v>
      </c>
    </row>
    <row r="1127" spans="1:7" x14ac:dyDescent="0.2">
      <c r="C1127" s="16">
        <v>44530</v>
      </c>
      <c r="D1127" s="9" t="s">
        <v>3</v>
      </c>
      <c r="E1127" s="17" t="s">
        <v>126</v>
      </c>
      <c r="F1127" s="18">
        <v>266</v>
      </c>
    </row>
    <row r="1128" spans="1:7" x14ac:dyDescent="0.2">
      <c r="C1128" s="16">
        <v>44561</v>
      </c>
      <c r="D1128" s="9" t="s">
        <v>3</v>
      </c>
      <c r="E1128" s="17" t="s">
        <v>98</v>
      </c>
      <c r="F1128" s="18">
        <v>13.79</v>
      </c>
    </row>
    <row r="1129" spans="1:7" x14ac:dyDescent="0.2">
      <c r="C1129" s="16">
        <v>44561</v>
      </c>
      <c r="D1129" s="9" t="s">
        <v>3</v>
      </c>
      <c r="E1129" s="17" t="s">
        <v>98</v>
      </c>
      <c r="F1129" s="18">
        <v>80.97</v>
      </c>
    </row>
    <row r="1130" spans="1:7" x14ac:dyDescent="0.2">
      <c r="C1130" s="16">
        <v>44561</v>
      </c>
      <c r="D1130" s="9" t="s">
        <v>3</v>
      </c>
      <c r="E1130" s="17" t="s">
        <v>98</v>
      </c>
      <c r="F1130" s="18">
        <v>6.11</v>
      </c>
    </row>
    <row r="1131" spans="1:7" x14ac:dyDescent="0.2">
      <c r="C1131" s="16">
        <v>44561</v>
      </c>
      <c r="D1131" s="9" t="s">
        <v>3</v>
      </c>
      <c r="E1131" s="17" t="s">
        <v>98</v>
      </c>
      <c r="F1131" s="18">
        <v>10.210000000000001</v>
      </c>
    </row>
    <row r="1132" spans="1:7" x14ac:dyDescent="0.2">
      <c r="D1132" s="9" t="s">
        <v>3</v>
      </c>
      <c r="E1132" s="17" t="s">
        <v>147</v>
      </c>
      <c r="G1132" s="18">
        <f>481.18-0</f>
        <v>481.18</v>
      </c>
    </row>
    <row r="1133" spans="1:7" x14ac:dyDescent="0.2">
      <c r="C1133" s="16">
        <v>44561</v>
      </c>
      <c r="D1133" s="9" t="s">
        <v>3</v>
      </c>
      <c r="E1133" s="17" t="s">
        <v>148</v>
      </c>
      <c r="G1133" s="18">
        <v>1540.67</v>
      </c>
    </row>
    <row r="1134" spans="1:7" x14ac:dyDescent="0.2">
      <c r="D1134" s="9" t="s">
        <v>3</v>
      </c>
      <c r="E1134" s="17" t="s">
        <v>3</v>
      </c>
    </row>
    <row r="1135" spans="1:7" x14ac:dyDescent="0.2">
      <c r="C1135" s="16">
        <v>44562</v>
      </c>
      <c r="D1135" s="9" t="s">
        <v>3</v>
      </c>
      <c r="E1135" s="17" t="s">
        <v>68</v>
      </c>
    </row>
    <row r="1136" spans="1:7" x14ac:dyDescent="0.2">
      <c r="C1136" s="16">
        <v>44592</v>
      </c>
      <c r="D1136" s="9" t="s">
        <v>3</v>
      </c>
      <c r="E1136" s="17" t="s">
        <v>98</v>
      </c>
      <c r="F1136" s="18">
        <v>13.34</v>
      </c>
    </row>
    <row r="1137" spans="3:6" x14ac:dyDescent="0.2">
      <c r="C1137" s="16">
        <v>44592</v>
      </c>
      <c r="D1137" s="9" t="s">
        <v>3</v>
      </c>
      <c r="E1137" s="17" t="s">
        <v>98</v>
      </c>
      <c r="F1137" s="18">
        <v>5.91</v>
      </c>
    </row>
    <row r="1138" spans="3:6" x14ac:dyDescent="0.2">
      <c r="C1138" s="16">
        <v>44592</v>
      </c>
      <c r="D1138" s="9" t="s">
        <v>3</v>
      </c>
      <c r="E1138" s="17" t="s">
        <v>126</v>
      </c>
      <c r="F1138" s="18">
        <v>294</v>
      </c>
    </row>
    <row r="1139" spans="3:6" x14ac:dyDescent="0.2">
      <c r="C1139" s="16">
        <v>44592</v>
      </c>
      <c r="D1139" s="9" t="s">
        <v>3</v>
      </c>
      <c r="E1139" s="17" t="s">
        <v>98</v>
      </c>
      <c r="F1139" s="18">
        <v>9.89</v>
      </c>
    </row>
    <row r="1140" spans="3:6" x14ac:dyDescent="0.2">
      <c r="C1140" s="16">
        <v>44592</v>
      </c>
      <c r="D1140" s="9" t="s">
        <v>3</v>
      </c>
      <c r="E1140" s="17" t="s">
        <v>98</v>
      </c>
      <c r="F1140" s="18">
        <v>28.3</v>
      </c>
    </row>
    <row r="1141" spans="3:6" x14ac:dyDescent="0.2">
      <c r="C1141" s="16">
        <v>44620</v>
      </c>
      <c r="D1141" s="9" t="s">
        <v>3</v>
      </c>
      <c r="E1141" s="17" t="s">
        <v>98</v>
      </c>
      <c r="F1141" s="18">
        <v>100.5</v>
      </c>
    </row>
    <row r="1142" spans="3:6" x14ac:dyDescent="0.2">
      <c r="C1142" s="16">
        <v>44620</v>
      </c>
      <c r="D1142" s="9" t="s">
        <v>3</v>
      </c>
      <c r="E1142" s="17" t="s">
        <v>98</v>
      </c>
      <c r="F1142" s="18">
        <v>10.210000000000001</v>
      </c>
    </row>
    <row r="1143" spans="3:6" x14ac:dyDescent="0.2">
      <c r="C1143" s="16">
        <v>44620</v>
      </c>
      <c r="D1143" s="9" t="s">
        <v>3</v>
      </c>
      <c r="E1143" s="17" t="s">
        <v>98</v>
      </c>
      <c r="F1143" s="18">
        <v>6.11</v>
      </c>
    </row>
    <row r="1144" spans="3:6" x14ac:dyDescent="0.2">
      <c r="C1144" s="16">
        <v>44620</v>
      </c>
      <c r="D1144" s="9" t="s">
        <v>3</v>
      </c>
      <c r="E1144" s="17" t="s">
        <v>98</v>
      </c>
      <c r="F1144" s="18">
        <v>13.79</v>
      </c>
    </row>
    <row r="1145" spans="3:6" x14ac:dyDescent="0.2">
      <c r="C1145" s="16">
        <v>44651</v>
      </c>
      <c r="D1145" s="9" t="s">
        <v>3</v>
      </c>
      <c r="E1145" s="17" t="s">
        <v>126</v>
      </c>
      <c r="F1145" s="18">
        <v>294</v>
      </c>
    </row>
    <row r="1146" spans="3:6" x14ac:dyDescent="0.2">
      <c r="C1146" s="16">
        <v>44651</v>
      </c>
      <c r="D1146" s="9" t="s">
        <v>3</v>
      </c>
      <c r="E1146" s="17" t="s">
        <v>98</v>
      </c>
      <c r="F1146" s="18">
        <v>5.52</v>
      </c>
    </row>
    <row r="1147" spans="3:6" x14ac:dyDescent="0.2">
      <c r="C1147" s="16">
        <v>44651</v>
      </c>
      <c r="D1147" s="9" t="s">
        <v>3</v>
      </c>
      <c r="E1147" s="17" t="s">
        <v>98</v>
      </c>
      <c r="F1147" s="18">
        <v>10.210000000000001</v>
      </c>
    </row>
    <row r="1148" spans="3:6" x14ac:dyDescent="0.2">
      <c r="C1148" s="16">
        <v>44651</v>
      </c>
      <c r="D1148" s="9" t="s">
        <v>3</v>
      </c>
      <c r="E1148" s="17" t="s">
        <v>98</v>
      </c>
      <c r="F1148" s="18">
        <v>100.5</v>
      </c>
    </row>
    <row r="1149" spans="3:6" x14ac:dyDescent="0.2">
      <c r="C1149" s="16">
        <v>44651</v>
      </c>
      <c r="D1149" s="9" t="s">
        <v>3</v>
      </c>
      <c r="E1149" s="17" t="s">
        <v>98</v>
      </c>
      <c r="F1149" s="18">
        <v>13.79</v>
      </c>
    </row>
    <row r="1150" spans="3:6" x14ac:dyDescent="0.2">
      <c r="C1150" s="16">
        <v>44651</v>
      </c>
      <c r="D1150" s="9" t="s">
        <v>3</v>
      </c>
      <c r="E1150" s="17" t="s">
        <v>98</v>
      </c>
      <c r="F1150" s="18">
        <v>6.11</v>
      </c>
    </row>
    <row r="1151" spans="3:6" x14ac:dyDescent="0.2">
      <c r="C1151" s="16">
        <v>44651</v>
      </c>
      <c r="D1151" s="9" t="s">
        <v>3</v>
      </c>
      <c r="E1151" s="17" t="s">
        <v>98</v>
      </c>
      <c r="F1151" s="18">
        <v>92.24</v>
      </c>
    </row>
    <row r="1152" spans="3:6" x14ac:dyDescent="0.2">
      <c r="C1152" s="16">
        <v>44651</v>
      </c>
      <c r="D1152" s="9" t="s">
        <v>3</v>
      </c>
      <c r="E1152" s="17" t="s">
        <v>98</v>
      </c>
      <c r="F1152" s="18">
        <v>9.23</v>
      </c>
    </row>
    <row r="1153" spans="3:6" x14ac:dyDescent="0.2">
      <c r="C1153" s="16">
        <v>44651</v>
      </c>
      <c r="D1153" s="9" t="s">
        <v>3</v>
      </c>
      <c r="E1153" s="17" t="s">
        <v>98</v>
      </c>
      <c r="F1153" s="18">
        <v>12.45</v>
      </c>
    </row>
    <row r="1154" spans="3:6" x14ac:dyDescent="0.2">
      <c r="C1154" s="16">
        <v>44681</v>
      </c>
      <c r="D1154" s="9" t="s">
        <v>3</v>
      </c>
      <c r="E1154" s="17" t="s">
        <v>98</v>
      </c>
      <c r="F1154" s="18">
        <v>6.11</v>
      </c>
    </row>
    <row r="1155" spans="3:6" x14ac:dyDescent="0.2">
      <c r="C1155" s="16">
        <v>44681</v>
      </c>
      <c r="D1155" s="9" t="s">
        <v>3</v>
      </c>
      <c r="E1155" s="17" t="s">
        <v>98</v>
      </c>
      <c r="F1155" s="18">
        <v>100.5</v>
      </c>
    </row>
    <row r="1156" spans="3:6" x14ac:dyDescent="0.2">
      <c r="C1156" s="16">
        <v>44681</v>
      </c>
      <c r="D1156" s="9" t="s">
        <v>3</v>
      </c>
      <c r="E1156" s="17" t="s">
        <v>98</v>
      </c>
      <c r="F1156" s="18">
        <v>13.79</v>
      </c>
    </row>
    <row r="1157" spans="3:6" x14ac:dyDescent="0.2">
      <c r="C1157" s="16">
        <v>44681</v>
      </c>
      <c r="D1157" s="9" t="s">
        <v>3</v>
      </c>
      <c r="E1157" s="17" t="s">
        <v>98</v>
      </c>
      <c r="F1157" s="18">
        <v>10.210000000000001</v>
      </c>
    </row>
    <row r="1158" spans="3:6" x14ac:dyDescent="0.2">
      <c r="C1158" s="16">
        <v>44712</v>
      </c>
      <c r="D1158" s="9" t="s">
        <v>3</v>
      </c>
      <c r="E1158" s="17" t="s">
        <v>98</v>
      </c>
      <c r="F1158" s="18">
        <v>5.91</v>
      </c>
    </row>
    <row r="1159" spans="3:6" x14ac:dyDescent="0.2">
      <c r="C1159" s="16">
        <v>44712</v>
      </c>
      <c r="D1159" s="9" t="s">
        <v>3</v>
      </c>
      <c r="E1159" s="17" t="s">
        <v>98</v>
      </c>
      <c r="F1159" s="18">
        <v>9.89</v>
      </c>
    </row>
    <row r="1160" spans="3:6" x14ac:dyDescent="0.2">
      <c r="C1160" s="16">
        <v>44712</v>
      </c>
      <c r="D1160" s="9" t="s">
        <v>3</v>
      </c>
      <c r="E1160" s="17" t="s">
        <v>98</v>
      </c>
      <c r="F1160" s="18">
        <v>13.34</v>
      </c>
    </row>
    <row r="1161" spans="3:6" x14ac:dyDescent="0.2">
      <c r="C1161" s="16">
        <v>44712</v>
      </c>
      <c r="D1161" s="9" t="s">
        <v>3</v>
      </c>
      <c r="E1161" s="17" t="s">
        <v>98</v>
      </c>
      <c r="F1161" s="18">
        <v>101.95</v>
      </c>
    </row>
    <row r="1162" spans="3:6" x14ac:dyDescent="0.2">
      <c r="C1162" s="16">
        <v>44712</v>
      </c>
      <c r="D1162" s="9" t="s">
        <v>3</v>
      </c>
      <c r="E1162" s="17" t="s">
        <v>126</v>
      </c>
      <c r="F1162" s="18">
        <v>294</v>
      </c>
    </row>
    <row r="1163" spans="3:6" x14ac:dyDescent="0.2">
      <c r="C1163" s="16">
        <v>44742</v>
      </c>
      <c r="D1163" s="9" t="s">
        <v>3</v>
      </c>
      <c r="E1163" s="17" t="s">
        <v>98</v>
      </c>
      <c r="F1163" s="18">
        <v>13.79</v>
      </c>
    </row>
    <row r="1164" spans="3:6" x14ac:dyDescent="0.2">
      <c r="C1164" s="16">
        <v>44742</v>
      </c>
      <c r="D1164" s="9" t="s">
        <v>3</v>
      </c>
      <c r="E1164" s="17" t="s">
        <v>98</v>
      </c>
      <c r="F1164" s="18">
        <v>176.07</v>
      </c>
    </row>
    <row r="1165" spans="3:6" x14ac:dyDescent="0.2">
      <c r="C1165" s="16">
        <v>44742</v>
      </c>
      <c r="D1165" s="9" t="s">
        <v>3</v>
      </c>
      <c r="E1165" s="17" t="s">
        <v>98</v>
      </c>
      <c r="F1165" s="18">
        <v>6.11</v>
      </c>
    </row>
    <row r="1166" spans="3:6" x14ac:dyDescent="0.2">
      <c r="C1166" s="16">
        <v>44742</v>
      </c>
      <c r="D1166" s="9" t="s">
        <v>3</v>
      </c>
      <c r="E1166" s="17" t="s">
        <v>98</v>
      </c>
      <c r="F1166" s="18">
        <v>10.210000000000001</v>
      </c>
    </row>
    <row r="1167" spans="3:6" x14ac:dyDescent="0.2">
      <c r="C1167" s="16">
        <v>44773</v>
      </c>
      <c r="D1167" s="9" t="s">
        <v>3</v>
      </c>
      <c r="E1167" s="17" t="s">
        <v>98</v>
      </c>
      <c r="F1167" s="18">
        <v>5.92</v>
      </c>
    </row>
    <row r="1168" spans="3:6" x14ac:dyDescent="0.2">
      <c r="C1168" s="16">
        <v>44773</v>
      </c>
      <c r="D1168" s="9" t="s">
        <v>3</v>
      </c>
      <c r="E1168" s="17" t="s">
        <v>98</v>
      </c>
      <c r="F1168" s="18">
        <v>10.130000000000001</v>
      </c>
    </row>
    <row r="1169" spans="1:7" x14ac:dyDescent="0.2">
      <c r="C1169" s="16">
        <v>44773</v>
      </c>
      <c r="D1169" s="9" t="s">
        <v>3</v>
      </c>
      <c r="E1169" s="17" t="s">
        <v>126</v>
      </c>
      <c r="F1169" s="18">
        <v>294</v>
      </c>
    </row>
    <row r="1170" spans="1:7" x14ac:dyDescent="0.2">
      <c r="C1170" s="16">
        <v>44773</v>
      </c>
      <c r="D1170" s="9" t="s">
        <v>3</v>
      </c>
      <c r="E1170" s="17" t="s">
        <v>98</v>
      </c>
      <c r="F1170" s="18">
        <v>13.68</v>
      </c>
    </row>
    <row r="1171" spans="1:7" x14ac:dyDescent="0.2">
      <c r="C1171" s="16">
        <v>44773</v>
      </c>
      <c r="D1171" s="9" t="s">
        <v>3</v>
      </c>
      <c r="E1171" s="17" t="s">
        <v>98</v>
      </c>
      <c r="F1171" s="18">
        <v>113.86</v>
      </c>
    </row>
    <row r="1172" spans="1:7" x14ac:dyDescent="0.2">
      <c r="C1172" s="16">
        <v>44804</v>
      </c>
      <c r="D1172" s="9" t="s">
        <v>3</v>
      </c>
      <c r="E1172" s="17" t="s">
        <v>98</v>
      </c>
      <c r="F1172" s="18">
        <v>11.74</v>
      </c>
    </row>
    <row r="1173" spans="1:7" x14ac:dyDescent="0.2">
      <c r="C1173" s="16">
        <v>44804</v>
      </c>
      <c r="D1173" s="9" t="s">
        <v>3</v>
      </c>
      <c r="E1173" s="17" t="s">
        <v>98</v>
      </c>
      <c r="F1173" s="18">
        <v>15.86</v>
      </c>
    </row>
    <row r="1174" spans="1:7" x14ac:dyDescent="0.2">
      <c r="C1174" s="16">
        <v>44804</v>
      </c>
      <c r="D1174" s="9" t="s">
        <v>3</v>
      </c>
      <c r="E1174" s="17" t="s">
        <v>98</v>
      </c>
      <c r="F1174" s="18">
        <v>312.11</v>
      </c>
    </row>
    <row r="1175" spans="1:7" x14ac:dyDescent="0.2">
      <c r="C1175" s="16">
        <v>44804</v>
      </c>
      <c r="D1175" s="9" t="s">
        <v>3</v>
      </c>
      <c r="E1175" s="17" t="s">
        <v>98</v>
      </c>
      <c r="F1175" s="18">
        <v>5.91</v>
      </c>
    </row>
    <row r="1176" spans="1:7" x14ac:dyDescent="0.2">
      <c r="C1176" s="16">
        <v>44834</v>
      </c>
      <c r="D1176" s="9" t="s">
        <v>3</v>
      </c>
      <c r="E1176" s="17" t="s">
        <v>126</v>
      </c>
      <c r="F1176" s="18">
        <v>294</v>
      </c>
    </row>
    <row r="1177" spans="1:7" x14ac:dyDescent="0.2">
      <c r="C1177" s="16">
        <v>44834</v>
      </c>
      <c r="D1177" s="9" t="s">
        <v>3</v>
      </c>
      <c r="E1177" s="17" t="s">
        <v>98</v>
      </c>
      <c r="F1177" s="18">
        <v>6.31</v>
      </c>
    </row>
    <row r="1178" spans="1:7" x14ac:dyDescent="0.2">
      <c r="C1178" s="16">
        <v>44834</v>
      </c>
      <c r="D1178" s="9" t="s">
        <v>3</v>
      </c>
      <c r="E1178" s="17" t="s">
        <v>98</v>
      </c>
      <c r="F1178" s="18">
        <v>11.74</v>
      </c>
    </row>
    <row r="1179" spans="1:7" x14ac:dyDescent="0.2">
      <c r="C1179" s="16">
        <v>44834</v>
      </c>
      <c r="D1179" s="9" t="s">
        <v>3</v>
      </c>
      <c r="E1179" s="17" t="s">
        <v>98</v>
      </c>
      <c r="F1179" s="18">
        <v>15.86</v>
      </c>
    </row>
    <row r="1180" spans="1:7" x14ac:dyDescent="0.2">
      <c r="C1180" s="16">
        <v>44834</v>
      </c>
      <c r="D1180" s="9" t="s">
        <v>3</v>
      </c>
      <c r="E1180" s="17" t="s">
        <v>98</v>
      </c>
      <c r="F1180" s="18">
        <v>499.99</v>
      </c>
    </row>
    <row r="1181" spans="1:7" x14ac:dyDescent="0.2">
      <c r="D1181" s="9" t="s">
        <v>3</v>
      </c>
      <c r="E1181" s="17" t="s">
        <v>147</v>
      </c>
      <c r="G1181" s="18">
        <f>3399.09-0</f>
        <v>3399.09</v>
      </c>
    </row>
    <row r="1182" spans="1:7" x14ac:dyDescent="0.2">
      <c r="A1182" s="9" t="s">
        <v>3</v>
      </c>
      <c r="C1182" s="16">
        <v>44834</v>
      </c>
      <c r="D1182" s="9" t="s">
        <v>3</v>
      </c>
      <c r="E1182" s="17" t="s">
        <v>350</v>
      </c>
      <c r="G1182" s="18">
        <v>3399.09</v>
      </c>
    </row>
    <row r="1183" spans="1:7" x14ac:dyDescent="0.2">
      <c r="B1183" s="9" t="s">
        <v>3</v>
      </c>
    </row>
    <row r="1185" spans="1:7" x14ac:dyDescent="0.2">
      <c r="A1185" s="9" t="s">
        <v>750</v>
      </c>
      <c r="C1185" s="16">
        <v>44470</v>
      </c>
      <c r="D1185" s="9" t="s">
        <v>3</v>
      </c>
      <c r="E1185" s="17" t="s">
        <v>68</v>
      </c>
    </row>
    <row r="1186" spans="1:7" x14ac:dyDescent="0.2">
      <c r="B1186" s="9" t="s">
        <v>53</v>
      </c>
      <c r="C1186" s="16">
        <v>44561</v>
      </c>
      <c r="D1186" s="9" t="s">
        <v>3</v>
      </c>
      <c r="E1186" s="17" t="s">
        <v>148</v>
      </c>
    </row>
    <row r="1187" spans="1:7" x14ac:dyDescent="0.2">
      <c r="D1187" s="9" t="s">
        <v>3</v>
      </c>
      <c r="E1187" s="17" t="s">
        <v>3</v>
      </c>
    </row>
    <row r="1188" spans="1:7" x14ac:dyDescent="0.2">
      <c r="C1188" s="16">
        <v>44562</v>
      </c>
      <c r="D1188" s="9" t="s">
        <v>3</v>
      </c>
      <c r="E1188" s="17" t="s">
        <v>68</v>
      </c>
    </row>
    <row r="1189" spans="1:7" x14ac:dyDescent="0.2">
      <c r="C1189" s="16">
        <v>44681</v>
      </c>
      <c r="D1189" s="9" t="s">
        <v>3</v>
      </c>
      <c r="E1189" s="17" t="s">
        <v>237</v>
      </c>
      <c r="F1189" s="18">
        <v>-3656</v>
      </c>
    </row>
    <row r="1190" spans="1:7" x14ac:dyDescent="0.2">
      <c r="C1190" s="16">
        <v>44727</v>
      </c>
      <c r="D1190" s="9" t="s">
        <v>269</v>
      </c>
      <c r="E1190" s="17" t="s">
        <v>751</v>
      </c>
      <c r="F1190" s="18">
        <v>8531</v>
      </c>
    </row>
    <row r="1191" spans="1:7" x14ac:dyDescent="0.2">
      <c r="D1191" s="9" t="s">
        <v>3</v>
      </c>
      <c r="E1191" s="17" t="s">
        <v>147</v>
      </c>
      <c r="G1191" s="18">
        <f>8531-3656</f>
        <v>4875</v>
      </c>
    </row>
    <row r="1192" spans="1:7" x14ac:dyDescent="0.2">
      <c r="A1192" s="9" t="s">
        <v>3</v>
      </c>
      <c r="C1192" s="16">
        <v>44834</v>
      </c>
      <c r="D1192" s="9" t="s">
        <v>3</v>
      </c>
      <c r="E1192" s="17" t="s">
        <v>350</v>
      </c>
      <c r="G1192" s="18">
        <v>4875</v>
      </c>
    </row>
    <row r="1193" spans="1:7" x14ac:dyDescent="0.2">
      <c r="B1193" s="9" t="s">
        <v>3</v>
      </c>
    </row>
    <row r="1195" spans="1:7" x14ac:dyDescent="0.2">
      <c r="A1195" s="9" t="s">
        <v>752</v>
      </c>
      <c r="C1195" s="16">
        <v>44470</v>
      </c>
      <c r="D1195" s="9" t="s">
        <v>3</v>
      </c>
      <c r="E1195" s="17" t="s">
        <v>68</v>
      </c>
      <c r="G1195" s="18">
        <v>44000</v>
      </c>
    </row>
    <row r="1196" spans="1:7" x14ac:dyDescent="0.2">
      <c r="B1196" s="9" t="s">
        <v>54</v>
      </c>
      <c r="C1196" s="16">
        <v>44470</v>
      </c>
      <c r="D1196" s="9" t="s">
        <v>75</v>
      </c>
      <c r="E1196" s="17" t="s">
        <v>753</v>
      </c>
      <c r="F1196" s="18">
        <v>15000</v>
      </c>
    </row>
    <row r="1197" spans="1:7" x14ac:dyDescent="0.2">
      <c r="C1197" s="16">
        <v>44501</v>
      </c>
      <c r="D1197" s="9" t="s">
        <v>105</v>
      </c>
      <c r="E1197" s="17" t="s">
        <v>754</v>
      </c>
      <c r="F1197" s="18">
        <v>27000</v>
      </c>
    </row>
    <row r="1198" spans="1:7" x14ac:dyDescent="0.2">
      <c r="C1198" s="16">
        <v>44531</v>
      </c>
      <c r="D1198" s="9" t="s">
        <v>135</v>
      </c>
      <c r="E1198" s="17" t="s">
        <v>755</v>
      </c>
      <c r="F1198" s="18">
        <v>25000</v>
      </c>
    </row>
    <row r="1199" spans="1:7" x14ac:dyDescent="0.2">
      <c r="D1199" s="9" t="s">
        <v>3</v>
      </c>
      <c r="E1199" s="17" t="s">
        <v>147</v>
      </c>
      <c r="G1199" s="18">
        <f>67000-0</f>
        <v>67000</v>
      </c>
    </row>
    <row r="1200" spans="1:7" x14ac:dyDescent="0.2">
      <c r="C1200" s="16">
        <v>44561</v>
      </c>
      <c r="D1200" s="9" t="s">
        <v>3</v>
      </c>
      <c r="E1200" s="17" t="s">
        <v>148</v>
      </c>
      <c r="G1200" s="18">
        <v>111000</v>
      </c>
    </row>
    <row r="1201" spans="1:7" x14ac:dyDescent="0.2">
      <c r="D1201" s="9" t="s">
        <v>3</v>
      </c>
      <c r="E1201" s="17" t="s">
        <v>3</v>
      </c>
    </row>
    <row r="1202" spans="1:7" x14ac:dyDescent="0.2">
      <c r="C1202" s="16">
        <v>44562</v>
      </c>
      <c r="D1202" s="9" t="s">
        <v>3</v>
      </c>
      <c r="E1202" s="17" t="s">
        <v>68</v>
      </c>
    </row>
    <row r="1203" spans="1:7" x14ac:dyDescent="0.2">
      <c r="C1203" s="16">
        <v>44562</v>
      </c>
      <c r="D1203" s="9" t="s">
        <v>153</v>
      </c>
      <c r="E1203" s="17" t="s">
        <v>756</v>
      </c>
      <c r="F1203" s="18">
        <v>38000</v>
      </c>
    </row>
    <row r="1204" spans="1:7" x14ac:dyDescent="0.2">
      <c r="C1204" s="16">
        <v>44593</v>
      </c>
      <c r="D1204" s="9" t="s">
        <v>175</v>
      </c>
      <c r="E1204" s="17" t="s">
        <v>757</v>
      </c>
      <c r="F1204" s="18">
        <v>30000</v>
      </c>
    </row>
    <row r="1205" spans="1:7" x14ac:dyDescent="0.2">
      <c r="C1205" s="16">
        <v>44621</v>
      </c>
      <c r="D1205" s="9" t="s">
        <v>194</v>
      </c>
      <c r="E1205" s="17" t="s">
        <v>758</v>
      </c>
      <c r="F1205" s="18">
        <v>35000</v>
      </c>
    </row>
    <row r="1206" spans="1:7" x14ac:dyDescent="0.2">
      <c r="C1206" s="16">
        <v>44652</v>
      </c>
      <c r="D1206" s="9" t="s">
        <v>221</v>
      </c>
      <c r="E1206" s="17" t="s">
        <v>759</v>
      </c>
      <c r="F1206" s="18">
        <v>32000</v>
      </c>
    </row>
    <row r="1207" spans="1:7" x14ac:dyDescent="0.2">
      <c r="C1207" s="16">
        <v>44682</v>
      </c>
      <c r="D1207" s="9" t="s">
        <v>239</v>
      </c>
      <c r="E1207" s="17" t="s">
        <v>760</v>
      </c>
      <c r="F1207" s="18">
        <v>37000</v>
      </c>
    </row>
    <row r="1208" spans="1:7" x14ac:dyDescent="0.2">
      <c r="C1208" s="16">
        <v>44713</v>
      </c>
      <c r="D1208" s="9" t="s">
        <v>260</v>
      </c>
      <c r="E1208" s="17" t="s">
        <v>761</v>
      </c>
      <c r="F1208" s="18">
        <v>41000</v>
      </c>
    </row>
    <row r="1209" spans="1:7" x14ac:dyDescent="0.2">
      <c r="C1209" s="16">
        <v>44743</v>
      </c>
      <c r="D1209" s="9" t="s">
        <v>285</v>
      </c>
      <c r="E1209" s="17" t="s">
        <v>762</v>
      </c>
      <c r="F1209" s="18">
        <v>25000</v>
      </c>
    </row>
    <row r="1210" spans="1:7" x14ac:dyDescent="0.2">
      <c r="C1210" s="16">
        <v>44774</v>
      </c>
      <c r="D1210" s="9" t="s">
        <v>303</v>
      </c>
      <c r="E1210" s="17" t="s">
        <v>763</v>
      </c>
      <c r="F1210" s="18">
        <v>46000</v>
      </c>
    </row>
    <row r="1211" spans="1:7" x14ac:dyDescent="0.2">
      <c r="C1211" s="16">
        <v>44805</v>
      </c>
      <c r="D1211" s="9" t="s">
        <v>323</v>
      </c>
      <c r="E1211" s="17" t="s">
        <v>764</v>
      </c>
      <c r="F1211" s="18">
        <v>42000</v>
      </c>
    </row>
    <row r="1212" spans="1:7" x14ac:dyDescent="0.2">
      <c r="D1212" s="9" t="s">
        <v>3</v>
      </c>
      <c r="E1212" s="17" t="s">
        <v>147</v>
      </c>
      <c r="G1212" s="18">
        <f>326000-0</f>
        <v>326000</v>
      </c>
    </row>
    <row r="1213" spans="1:7" x14ac:dyDescent="0.2">
      <c r="A1213" s="9" t="s">
        <v>3</v>
      </c>
      <c r="C1213" s="16">
        <v>44834</v>
      </c>
      <c r="D1213" s="9" t="s">
        <v>3</v>
      </c>
      <c r="E1213" s="17" t="s">
        <v>350</v>
      </c>
      <c r="G1213" s="18">
        <v>326000</v>
      </c>
    </row>
    <row r="1214" spans="1:7" x14ac:dyDescent="0.2">
      <c r="B1214" s="9" t="s">
        <v>3</v>
      </c>
    </row>
  </sheetData>
  <mergeCells count="4">
    <mergeCell ref="A5:B5"/>
    <mergeCell ref="A1:I1"/>
    <mergeCell ref="A2:I2"/>
    <mergeCell ref="A3:I3"/>
  </mergeCells>
  <pageMargins left="0.7" right="0.7" top="0.75" bottom="0.65277777777777779" header="0.3" footer="0.3"/>
  <pageSetup orientation="landscape" horizontalDpi="2400" verticalDpi="0" r:id="rId1"/>
  <headerFooter>
    <oddFooter>&amp;L&amp;9&amp;"Arial"&amp;B&amp;D at &amp;T&amp;R&amp;9&amp;"Arial"&amp;BPage: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2023 Budget</vt:lpstr>
      <vt:lpstr>Payroll</vt:lpstr>
      <vt:lpstr>Management Summary</vt:lpstr>
      <vt:lpstr>12 Month for Budget PrepSept</vt:lpstr>
      <vt:lpstr>Detail Trial Balance</vt:lpstr>
      <vt:lpstr>'12 Month for Budget PrepSept'!Print_Titles</vt:lpstr>
      <vt:lpstr>'Detail Trial Balance'!Print_Titles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 Szepkouski</dc:creator>
  <cp:lastModifiedBy>Spencer Tuohy</cp:lastModifiedBy>
  <dcterms:created xsi:type="dcterms:W3CDTF">2022-10-06T18:59:07Z</dcterms:created>
  <dcterms:modified xsi:type="dcterms:W3CDTF">2022-11-12T18:30:15Z</dcterms:modified>
</cp:coreProperties>
</file>